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f Alok Kumar\Desktop\"/>
    </mc:Choice>
  </mc:AlternateContent>
  <xr:revisionPtr revIDLastSave="0" documentId="13_ncr:1_{E4B31FBB-75C5-470C-A8F7-6255CCF439AE}" xr6:coauthVersionLast="47" xr6:coauthVersionMax="47" xr10:uidLastSave="{00000000-0000-0000-0000-000000000000}"/>
  <bookViews>
    <workbookView xWindow="-120" yWindow="-120" windowWidth="29040" windowHeight="15840" activeTab="1" xr2:uid="{2F4E73D7-711C-4104-A11F-C6A100A2FB6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2" i="2" l="1"/>
  <c r="N31" i="2"/>
  <c r="N30" i="2"/>
  <c r="N29" i="2"/>
  <c r="M32" i="2"/>
  <c r="M31" i="2"/>
  <c r="M30" i="2"/>
  <c r="M29" i="2"/>
  <c r="D33" i="2"/>
  <c r="E33" i="2"/>
  <c r="F33" i="2"/>
  <c r="C33" i="2"/>
  <c r="G30" i="2"/>
  <c r="G31" i="2"/>
  <c r="G32" i="2"/>
  <c r="G29" i="2"/>
  <c r="C29" i="2" a="1"/>
  <c r="C29" i="2" s="1"/>
  <c r="C31" i="2"/>
  <c r="D31" i="2"/>
  <c r="E31" i="2"/>
  <c r="F31" i="2"/>
  <c r="I21" i="2" a="1"/>
  <c r="I21" i="2" s="1"/>
  <c r="C22" i="2"/>
  <c r="D22" i="2"/>
  <c r="E22" i="2"/>
  <c r="F22" i="2"/>
  <c r="C23" i="2"/>
  <c r="D23" i="2"/>
  <c r="E23" i="2"/>
  <c r="F23" i="2"/>
  <c r="C24" i="2"/>
  <c r="D24" i="2"/>
  <c r="E24" i="2"/>
  <c r="F24" i="2"/>
  <c r="D21" i="2"/>
  <c r="E21" i="2"/>
  <c r="F21" i="2"/>
  <c r="C21" i="2"/>
  <c r="C15" i="2"/>
  <c r="D15" i="2"/>
  <c r="E15" i="2"/>
  <c r="F15" i="2"/>
  <c r="C16" i="2"/>
  <c r="D16" i="2"/>
  <c r="E16" i="2"/>
  <c r="F16" i="2"/>
  <c r="C17" i="2"/>
  <c r="D17" i="2"/>
  <c r="E17" i="2"/>
  <c r="F17" i="2"/>
  <c r="D14" i="2"/>
  <c r="E14" i="2"/>
  <c r="F14" i="2"/>
  <c r="C14" i="2"/>
  <c r="C9" i="2"/>
  <c r="G5" i="2"/>
  <c r="G9" i="2"/>
  <c r="G6" i="2"/>
  <c r="G7" i="2"/>
  <c r="G8" i="2"/>
  <c r="D9" i="2"/>
  <c r="E9" i="2"/>
  <c r="F9" i="2"/>
  <c r="R2" i="1"/>
  <c r="Q16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2" i="1"/>
  <c r="I18" i="1"/>
  <c r="F30" i="2" l="1"/>
  <c r="E30" i="2"/>
  <c r="D30" i="2"/>
  <c r="C30" i="2"/>
  <c r="F32" i="2"/>
  <c r="F29" i="2"/>
  <c r="E32" i="2"/>
  <c r="E29" i="2"/>
  <c r="D32" i="2"/>
  <c r="D29" i="2"/>
  <c r="C32" i="2"/>
  <c r="K23" i="2"/>
  <c r="J23" i="2"/>
  <c r="I24" i="2"/>
  <c r="I23" i="2"/>
  <c r="K24" i="2"/>
  <c r="L22" i="2"/>
  <c r="L23" i="2"/>
  <c r="K22" i="2"/>
  <c r="L24" i="2"/>
  <c r="J22" i="2"/>
  <c r="I22" i="2"/>
  <c r="L21" i="2"/>
  <c r="K21" i="2"/>
  <c r="J24" i="2"/>
  <c r="J21" i="2"/>
</calcChain>
</file>

<file path=xl/sharedStrings.xml><?xml version="1.0" encoding="utf-8"?>
<sst xmlns="http://schemas.openxmlformats.org/spreadsheetml/2006/main" count="74" uniqueCount="34">
  <si>
    <t>Delivery month</t>
  </si>
  <si>
    <t>amount of supplies to customer</t>
  </si>
  <si>
    <t xml:space="preserve">issues in the first month </t>
  </si>
  <si>
    <t>survied units</t>
  </si>
  <si>
    <t>Step-1 computing influence relation matrix</t>
  </si>
  <si>
    <t>C1</t>
  </si>
  <si>
    <t>C2</t>
  </si>
  <si>
    <t>C3</t>
  </si>
  <si>
    <t>C4</t>
  </si>
  <si>
    <t>NO INFLUENCE</t>
  </si>
  <si>
    <t>LOW INFLEUNCE</t>
  </si>
  <si>
    <t>MEDIUM INFLUENCE</t>
  </si>
  <si>
    <t>HIGH INFLEUNCE</t>
  </si>
  <si>
    <t>VERY HIGH INFLUENCE</t>
  </si>
  <si>
    <t>ROW SUM</t>
  </si>
  <si>
    <t>COL. SUM</t>
  </si>
  <si>
    <t>NORMALSING FACTOR</t>
  </si>
  <si>
    <t>Step-3</t>
  </si>
  <si>
    <t>STEP-2 NORMALISE INFLUENCE MATRIX (D matrix)</t>
  </si>
  <si>
    <t>Identity matrix (I)</t>
  </si>
  <si>
    <t>I-D</t>
  </si>
  <si>
    <t>(I-D) inverse</t>
  </si>
  <si>
    <t>Minverse</t>
  </si>
  <si>
    <t>Control+shift+enter</t>
  </si>
  <si>
    <t>Step-4: D*(I-D) inverse</t>
  </si>
  <si>
    <t>inverse computation</t>
  </si>
  <si>
    <t>MMULT</t>
  </si>
  <si>
    <t>matrix multiplication</t>
  </si>
  <si>
    <t>Step-5 Row sum</t>
  </si>
  <si>
    <t>R</t>
  </si>
  <si>
    <t>C</t>
  </si>
  <si>
    <t>Step6</t>
  </si>
  <si>
    <t>R+C</t>
  </si>
  <si>
    <t>R-C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</si>
</sst>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3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rgb="FF00B05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17" fontId="0" fillId="0" borderId="1" xfId="0" applyNumberFormat="1" applyBorder="1"/>
    <xf numFmtId="17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2" borderId="0" xfId="0" applyFill="1"/>
    <xf numFmtId="0" fontId="0" fillId="0" borderId="0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2" borderId="1" xfId="0" applyFont="1" applyFill="1" applyBorder="1"/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ustomXml" Target="../ink/ink2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6" Type="http://schemas.openxmlformats.org/officeDocument/2006/relationships/image" Target="../media/image3.png"/><Relationship Id="rId5" Type="http://schemas.openxmlformats.org/officeDocument/2006/relationships/customXml" Target="../ink/ink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288726</xdr:colOff>
      <xdr:row>26</xdr:row>
      <xdr:rowOff>91680</xdr:rowOff>
    </xdr:from>
    <xdr:to>
      <xdr:col>4</xdr:col>
      <xdr:colOff>207025</xdr:colOff>
      <xdr:row>28</xdr:row>
      <xdr:rowOff>78600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06CC31E7-433F-84D7-DA3A-96189F1CBA6C}"/>
                </a:ext>
              </a:extLst>
            </xdr14:cNvPr>
            <xdr14:cNvContentPartPr/>
          </xdr14:nvContentPartPr>
          <xdr14:nvPr macro=""/>
          <xdr14:xfrm>
            <a:off x="899640" y="5044680"/>
            <a:ext cx="1751040" cy="367920"/>
          </xdr14:xfrm>
        </xdr:contentPart>
      </mc:Choice>
      <mc:Fallback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06CC31E7-433F-84D7-DA3A-96189F1CBA6C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893520" y="5038560"/>
              <a:ext cx="1763280" cy="3801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7</xdr:col>
      <xdr:colOff>32443</xdr:colOff>
      <xdr:row>27</xdr:row>
      <xdr:rowOff>91620</xdr:rowOff>
    </xdr:from>
    <xdr:to>
      <xdr:col>10</xdr:col>
      <xdr:colOff>134342</xdr:colOff>
      <xdr:row>29</xdr:row>
      <xdr:rowOff>62340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7671E848-8CAF-F8FF-4AE3-79EEF2F4DD14}"/>
                </a:ext>
              </a:extLst>
            </xdr14:cNvPr>
            <xdr14:cNvContentPartPr/>
          </xdr14:nvContentPartPr>
          <xdr14:nvPr macro=""/>
          <xdr14:xfrm>
            <a:off x="4308840" y="5235120"/>
            <a:ext cx="1934640" cy="351720"/>
          </xdr14:xfrm>
        </xdr:contentPart>
      </mc:Choice>
      <mc:Fallback>
        <xdr:pic>
          <xdr:nvPicPr>
            <xdr:cNvPr id="19" name="Ink 18">
              <a:extLst>
                <a:ext uri="{FF2B5EF4-FFF2-40B4-BE49-F238E27FC236}">
                  <a16:creationId xmlns:a16="http://schemas.microsoft.com/office/drawing/2014/main" id="{7671E848-8CAF-F8FF-4AE3-79EEF2F4DD14}"/>
                </a:ext>
              </a:extLst>
            </xdr:cNvPr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4302720" y="5229000"/>
              <a:ext cx="1946880" cy="36396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2</xdr:col>
      <xdr:colOff>150852</xdr:colOff>
      <xdr:row>32</xdr:row>
      <xdr:rowOff>164040</xdr:rowOff>
    </xdr:from>
    <xdr:to>
      <xdr:col>4</xdr:col>
      <xdr:colOff>104785</xdr:colOff>
      <xdr:row>36</xdr:row>
      <xdr:rowOff>27360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74D8C2B-6116-0031-F617-61B470E740DE}"/>
                </a:ext>
              </a:extLst>
            </xdr14:cNvPr>
            <xdr14:cNvContentPartPr/>
          </xdr14:nvContentPartPr>
          <xdr14:nvPr macro=""/>
          <xdr14:xfrm>
            <a:off x="1372680" y="6260040"/>
            <a:ext cx="1175760" cy="625320"/>
          </xdr14:xfrm>
        </xdr:contentPart>
      </mc:Choice>
      <mc:Fallback>
        <xdr:pic>
          <xdr:nvPicPr>
            <xdr:cNvPr id="40" name="Ink 39">
              <a:extLst>
                <a:ext uri="{FF2B5EF4-FFF2-40B4-BE49-F238E27FC236}">
                  <a16:creationId xmlns:a16="http://schemas.microsoft.com/office/drawing/2014/main" id="{E74D8C2B-6116-0031-F617-61B470E740DE}"/>
                </a:ext>
              </a:extLst>
            </xdr:cNvPr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1366562" y="6253924"/>
              <a:ext cx="1187996" cy="637553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4-27T06:31:16.889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0 1022 24575,'2'0'0,"0"-1"0,0 1 0,-1-1 0,1 1 0,-1-1 0,1 0 0,0 0 0,-1 0 0,1 0 0,-1 0 0,0 0 0,1 0 0,-1 0 0,0 0 0,0-1 0,1 1 0,-1-1 0,0 1 0,0-1 0,-1 1 0,1-1 0,0 1 0,0-1 0,-1 0 0,1 1 0,-1-1 0,0 0 0,1 0 0,-1 1 0,0-3 0,4-59 0,-4 58 0,1-47 0,11-78 0,-9 113 0,1-13 0,1 1 0,11-34 0,-13 52 0,2 0 0,-1 1 0,1 0 0,1 0 0,0 0 0,0 1 0,1 0 0,0 0 0,11-9 0,9-7 0,1 2 0,2 1 0,0 1 0,53-26 0,141-54 0,-139 66 0,-55 24 0,0 2 0,57-10 0,-13 3 0,-34 9 0,1 2 0,-1 2 0,1 1 0,55 6 0,0-2 0,-65 1 0,0 1 0,0 2 0,0 1 0,-1 1 0,0 2 0,40 18 0,33 10 0,-80-30 0,0 1 0,0 1 0,-1 0 0,-1 2 0,0 1 0,0 0 0,-1 2 0,-1 0 0,-1 1 0,31 34 0,-24-20 0,-12-15 0,-1-1 0,18 30 0,42 66 0,-38-54 0,9 21 0,-42-75 0,0 1 0,0-1 0,0 0 0,0 1 0,0-1 0,1 0 0,-1 0 0,1 0 0,-1 0 0,1 0 0,0-1 0,0 1 0,0 0 0,0-1 0,0 1 0,0-1 0,0 0 0,0 0 0,1 0 0,-1 0 0,0 0 0,1 0 0,-1 0 0,1-1 0,-1 1 0,1-1 0,-1 0 0,1 0 0,-1 0 0,1 0 0,-1 0 0,1-1 0,-1 1 0,5-2 0,-3 1 0,0-1 0,-1 0 0,1 0 0,-1 0 0,1 0 0,-1 0 0,0-1 0,0 0 0,0 1 0,0-1 0,0 0 0,-1 0 0,0-1 0,1 1 0,-1 0 0,0-1 0,-1 0 0,1 1 0,0-1 0,-1 0 0,1-5 0,8-62 0,4-19 0,1 23 0,-10 39 0,2 1 0,1 0 0,18-43 0,-11 38 0,2 1 0,1 0 0,1 1 0,28-31 0,-34 46 0,0 1 0,1 1 0,1 0 0,0 1 0,1 1 0,0 1 0,1 0 0,0 0 0,23-8 0,-8 5 0,-15 6 0,1 0 0,0 1 0,20-4 0,-31 9 0,1 0 0,0 1 0,-1 0 0,1 0 0,0 0 0,0 1 0,-1 0 0,1 1 0,-1 0 0,15 5 0,4 3 0,-1 2 0,-1 0 0,0 2 0,28 20 0,6 1 0,-44-28 0,0 1 0,0 1 0,15 12 0,28 22 0,13 11 0,-30-12 0,-1 1 0,-3 1 0,33 53 0,77 154 0,-146-250 0,0-1 0,0 0 0,0 1 0,0-1 0,0 0 0,0 1 0,1-1 0,-1 0 0,0 0 0,0 1 0,0-1 0,0 0 0,1 0 0,-1 1 0,0-1 0,0 0 0,0 0 0,1 0 0,-1 1 0,0-1 0,0 0 0,1 0 0,-1 0 0,0 0 0,1 1 0,-1-1 0,0 0 0,0 0 0,1 0 0,-1 0 0,0 0 0,1 0 0,-1 0 0,0 0 0,1 0 0,-1 0 0,0 0 0,1 0 0,-1 0 0,0 0 0,0 0 0,1-1 0,-1 1 0,0 0 0,1 0 0,-1 0 0,0 0 0,1-1 0,10-20 0,6-43 0,-14 52 0,83-281 0,-81 282 0,1 1 0,-1 0 0,2 0 0,0 1 0,0 0 0,12-13 0,57-49 0,-54 52 0,8-5 0,1 1 0,1 2 0,1 1 0,1 2 0,0 1 0,1 2 0,1 1 0,1 2 0,69-14 0,-93 25 0,0-1 0,0 2 0,-1 0 0,1 0 0,0 1 0,0 1 0,-1 0 0,1 0 0,-1 2 0,1-1 0,-1 2 0,21 10 0,6 6 0,-1 2 0,47 38 0,-67-48 0,22 17-227,-2 1-1,0 2 1,-3 2-1,0 1 1,32 46-1,-55-65-6598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4-27T06:31:18.981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1 439 24575,'2'4'0,"-1"0"0,2 0 0,-1 1 0,1-1 0,-1-1 0,1 1 0,0 0 0,0-1 0,1 1 0,-1-1 0,8 5 0,5 8 0,17 31 0,-27-38 0,-1 0 0,2 0 0,-1 0 0,1 0 0,1-1 0,0 0 0,10 8 0,-16-15 0,0 0 0,1 0 0,-1-1 0,0 1 0,1 0 0,-1-1 0,0 1 0,1-1 0,-1 0 0,0 0 0,1 0 0,-1 0 0,1 0 0,-1-1 0,0 1 0,1-1 0,-1 1 0,0-1 0,0 0 0,0 0 0,1 0 0,-1 0 0,0 0 0,0-1 0,0 1 0,2-3 0,8-5 0,0-2 0,-1 0 0,11-13 0,-1 2 0,23-21 0,3 2 0,1 2 0,74-46 0,-111 78 0,-1-1 0,1 0 0,-1-1 0,11-13 0,29-24 0,7 1 18,-40 30-364,1 1 0,0 1 1,32-18-1,-39 27-6480</inkml:trace>
  <inkml:trace contextRef="#ctx0" brushRef="#br0" timeOffset="767.73">1114 37 24575,'120'2'0,"129"-4"0,-222-2 62,44-11 0,-8 1-1551,-47 12-5337</inkml:trace>
  <inkml:trace contextRef="#ctx0" brushRef="#br0" timeOffset="1535.01">1333 1 24575,'3'131'0,"-6"140"0,-16-162-1365,19-94-5461</inkml:trace>
  <inkml:trace contextRef="#ctx0" brushRef="#br0" timeOffset="3603.13">1570 365 24575,'-4'5'0,"1"0"0,0 0 0,0 0 0,0 0 0,0 0 0,1 1 0,0-1 0,0 1 0,1 0 0,-2 9 0,-5 59 0,8-69 0,1 1 0,-1-1 0,1 1 0,0-1 0,0 0 0,1 0 0,-1 0 0,1 1 0,0-1 0,1-1 0,-1 1 0,1 0 0,0-1 0,0 1 0,0-1 0,8 7 0,-9-9 0,0 0 0,0 0 0,0-1 0,0 1 0,0-1 0,0 1 0,1-1 0,-1 0 0,1 0 0,-1 0 0,1 0 0,-1 0 0,1-1 0,0 1 0,-1-1 0,1 0 0,0 0 0,-1 0 0,1 0 0,0 0 0,-1 0 0,1-1 0,0 1 0,-1-1 0,1 0 0,-1 0 0,1 0 0,-1 0 0,1 0 0,-1 0 0,0-1 0,0 1 0,0-1 0,1 0 0,1-2 0,5-4 0,-1-1 0,1 0 0,-1 0 0,-1-1 0,0 0 0,11-22 0,-16 27 0,1 0 0,-1 0 0,0 0 0,-1 0 0,1-1 0,-1 1 0,0 0 0,-1-1 0,1 1 0,-1-1 0,0 1 0,0-1 0,-1 1 0,1-1 0,-1 1 0,-1 0 0,1-1 0,-3-5 0,3 9 0,-1 0 0,1 0 0,-1 1 0,1-1 0,-1 0 0,0 1 0,0-1 0,0 1 0,0-1 0,0 1 0,0 0 0,0 0 0,-1 0 0,1 0 0,0 0 0,0 0 0,-1 1 0,1-1 0,-1 1 0,1 0 0,0 0 0,-3 0 0,-65 2 0,43 0 0,-22-1 0,43-1 0,26 0 0,-8 0 0,-1 0 0,16 1 0,0-2 0,50-8 0,-68 7 0,0 0 0,-1-1 0,0 0 0,1 0 0,-1-1 0,-1 0 0,1 0 0,0-1 0,-1 0 0,0 0 0,0-1 0,10-11 0,-6 3 0,-1-1 0,0 0 0,-1 0 0,-1-1 0,-1 0 0,0 0 0,-1-1 0,8-33 0,-23 103 0,2 0 0,2 1 0,5 102 0,1-95 0,-1-59 0,-1 0 0,1 0 0,0-1 0,0 1 0,0 0 0,1 0 0,-1-1 0,0 1 0,0 0 0,1 0 0,-1-1 0,1 1 0,0 0 0,0-1 0,-1 1 0,1-1 0,0 1 0,0-1 0,0 1 0,1-1 0,-1 0 0,0 1 0,0-1 0,1 0 0,-1 0 0,1 0 0,-1 0 0,1 0 0,-1 0 0,1-1 0,0 1 0,-1 0 0,3 0 0,2-1 0,-1 0 0,1 0 0,-1 0 0,1-1 0,-1 0 0,0 0 0,1 0 0,-1-1 0,0 0 0,5-2 0,11-6-1365,-4-1-5461</inkml:trace>
  <inkml:trace contextRef="#ctx0" brushRef="#br0" timeOffset="4112.44">1826 421 24575,'3'0'0,"4"0"0,4 0 0,6 0 0,4 0 0,4 0 0,1 0 0,-1 0 0,2 0 0,5 0 0,-2 0-8191</inkml:trace>
  <inkml:trace contextRef="#ctx0" brushRef="#br0" timeOffset="5845.44">2337 384 24575,'-13'2'0,"1"0"0,1 1 0,-1 1 0,0 0 0,1 0 0,0 1 0,0 1 0,0 0 0,0 0 0,-16 14 0,-3 0 0,12-8 0,0 0 0,-31 30 0,44-37 0,0 0 0,0 0 0,1 0 0,-1 1 0,1 0 0,0 0 0,1 0 0,0 0 0,0 0 0,0 1 0,1 0 0,-4 13 0,6-19 0,0 0 0,-1 0 0,1 0 0,0 1 0,0-1 0,0 0 0,0 0 0,1 0 0,-1 0 0,0 1 0,0-1 0,1 0 0,-1 0 0,0 0 0,1 0 0,-1 0 0,1 0 0,0 0 0,-1 0 0,1 0 0,0 0 0,0 0 0,-1 0 0,1-1 0,0 1 0,1 1 0,1-1 0,-1 0 0,0-1 0,1 1 0,-1 0 0,0-1 0,1 0 0,-1 1 0,1-1 0,-1 0 0,1 0 0,-1 0 0,3-1 0,10-2 0,-1 0 0,0-1 0,18-7 0,-28 9 0,3-1 0,1 0 0,-1-1 0,0 0 0,-1 0 0,1 0 0,-1-1 0,0 0 0,0-1 0,0 1 0,-1-1 0,8-10 0,-1-3 0,-1 0 0,16-34 0,-13 22 0,-12 75 0,-5 3 0,2 46 0,1-86 0,1 1 0,0-1 0,0 0 0,1 0 0,0 0 0,0 0 0,1 0 0,-1 0 0,8 11 0,-10-17 0,1 0 0,0 0 0,0 0 0,0 0 0,-1 0 0,1 0 0,0 0 0,0 0 0,0-1 0,0 1 0,1 0 0,-1-1 0,0 1 0,0-1 0,0 1 0,0-1 0,1 1 0,-1-1 0,0 0 0,0 0 0,1 1 0,-1-1 0,2 0 0,0-1 0,0 0 0,1 1 0,-1-1 0,-1 0 0,1 0 0,0-1 0,0 1 0,0-1 0,4-2 0,5-6 0,0 0 0,-1 0 0,12-14 0,-19 19 0,20-20 0,-2-1 0,22-33 0,-38 50 0,-1 0 0,0-1 0,0 0 0,-1 1 0,0-1 0,-1-1 0,0 1 0,0 0 0,-1-1 0,-1 0 0,1-12 0,-6-187 0,-3 230 0,0 0 0,-5 31 0,5-4 0,2 0 0,2 1 0,2 0 0,2 0 0,14 94 0,-13-138 0,-1 1 0,0 0 0,1-1 0,0 1 0,0-1 0,0 1 0,1-1 0,0 0 0,-1 0 0,1 0 0,1 0 0,-1-1 0,0 1 0,1-1 0,4 4 0,-6-6 0,0 0 0,1 0 0,-1 0 0,0 0 0,0 0 0,1-1 0,-1 1 0,0-1 0,1 0 0,-1 1 0,1-1 0,-1 0 0,0 0 0,1 0 0,-1-1 0,1 1 0,-1-1 0,0 1 0,1-1 0,-1 0 0,0 0 0,0 0 0,0 0 0,1 0 0,-1 0 0,0 0 0,0-1 0,-1 1 0,1-1 0,0 0 0,0 1 0,1-4 0,14-16-1365,-2-1-5461</inkml:trace>
  <inkml:trace contextRef="#ctx0" brushRef="#br0" timeOffset="7355.23">2993 493 24575,'0'6'0,"3"6"0,2 3 0,-1 5 0,-1 3 0,-1 1 0,0 2 0,-2-1 0,1 0 0,-1 1 0,-1-1 0,1-2 0,0 0 0,0-3 0,0-3-8191</inkml:trace>
  <inkml:trace contextRef="#ctx0" brushRef="#br0" timeOffset="7744.72">2993 292 24575,'3'0'0,"5"0"0,0 0-8191</inkml:trace>
  <inkml:trace contextRef="#ctx0" brushRef="#br0" timeOffset="8574.61">3066 548 24575,'2'7'0,"0"-1"0,0 0 0,1 0 0,-1 1 0,2-1 0,-1-1 0,4 7 0,3 4 0,1 9 0,-9-19 0,1 1 0,0 0 0,0-1 0,0 0 0,1 1 0,0-1 0,9 10 0,-12-16 0,0 0 0,0 1 0,-1-1 0,1 0 0,0 1 0,0-1 0,0 0 0,0 0 0,0 0 0,0 0 0,0 0 0,0 0 0,0 0 0,0-1 0,0 1 0,0 0 0,0 0 0,0-1 0,0 1 0,0-1 0,0 1 0,0-1 0,0 1 0,0-1 0,-1 1 0,1-1 0,0 0 0,-1 0 0,1 1 0,0-1 0,0-1 0,22-30 0,-20 28 0,15-27 0,-13 21 0,0 1 0,0 1 0,1-1 0,0 1 0,0 0 0,1 0 0,0 0 0,9-6 0,-15 13 0,1 0 0,-1 0 0,1 1 0,-1-1 0,1 0 0,-1 1 0,1 0 0,-1-1 0,1 1 0,0 0 0,-1 0 0,1 0 0,-1 0 0,1 0 0,0 0 0,-1 0 0,1 0 0,-1 1 0,1-1 0,-1 1 0,1-1 0,-1 1 0,1 0 0,-1-1 0,1 1 0,-1 0 0,0 0 0,1 0 0,-1 0 0,0 0 0,0 0 0,0 0 0,0 1 0,0-1 0,0 0 0,0 1 0,0-1 0,-1 0 0,1 1 0,0-1 0,0 4 0,3 4 0,0 0 0,0 0 0,-1 1 0,0 0 0,1 11 0,12 67-1365,-16-81-5461</inkml:trace>
  <inkml:trace contextRef="#ctx0" brushRef="#br0" timeOffset="9203.27">3705 238 24575,'-4'5'0,"0"-1"0,1 2 0,0-1 0,0 0 0,0 1 0,0-1 0,1 1 0,0 0 0,0 0 0,1-1 0,-1 8 0,-8 75 0,7-50 0,-7 342 0,10-263 0,1-115-3,-1 0-1,0 0 0,0 0 1,0 0-1,0 0 0,0 0 1,-1 0-1,1 0 0,-1 0 1,1-1-1,-1 1 0,0 0 1,1 0-1,-1 0 0,0-1 1,0 1-1,0-1 0,0 1 1,-1 0-1,1-1 0,-2 2 1,2-3 13,-1 1 0,1-1 0,-1 1 0,1-1 0,-1 1 0,0-1 0,1 0 0,-1 0 0,0 0 0,1 0 0,-1 0 0,1 0 0,-1-1 0,0 1 0,1 0 0,-1-1 0,1 1 0,-1-1 0,-1-1 0,-8-4-307,-1 0 0,2-1 0,-1 0 0,-16-16 0,1 0-6529</inkml:trace>
  <inkml:trace contextRef="#ctx0" brushRef="#br0" timeOffset="9491.46">3504 676 24575,'6'0'0,"6"0"0,3 0 0,2 0 0,2 0 0,1 0 0,-1 0 0,4 0 0,0-3 0,0-5 0,-2 0 0,-3-2 0,-3 1 0,-3 1-8191</inkml:trace>
  <inkml:trace contextRef="#ctx0" brushRef="#br0" timeOffset="12125.45">4307 384 24575,'-4'0'0,"1"1"0,-1 0 0,0 0 0,1 0 0,-1 0 0,1 0 0,-1 1 0,1-1 0,0 1 0,0 0 0,0 0 0,0 0 0,0 1 0,0-1 0,0 1 0,1-1 0,-1 1 0,1 0 0,0 0 0,0 0 0,0 0 0,0 0 0,-2 5 0,1-1 0,0 1 0,0 0 0,0-1 0,1 1 0,0 0 0,0 0 0,1 0 0,0 1 0,0 13 0,1-22 0,0 1 0,0-1 0,0 1 0,0-1 0,0 1 0,0-1 0,0 1 0,0-1 0,0 1 0,0-1 0,0 1 0,1-1 0,-1 1 0,0-1 0,0 1 0,0-1 0,1 1 0,-1-1 0,0 1 0,0-1 0,1 1 0,-1-1 0,1 0 0,-1 1 0,0-1 0,1 0 0,-1 1 0,1-1 0,-1 0 0,0 0 0,1 1 0,-1-1 0,1 0 0,-1 0 0,1 1 0,17-12 0,15-26 0,-32 35 0,41-64 0,-33 50 0,0 1 0,1 0 0,0 0 0,1 1 0,17-16 0,-27 29 0,-1 1 0,0-1 0,0 1 0,1 0 0,-1-1 0,0 1 0,1 0 0,-1 0 0,1-1 0,-1 1 0,0 0 0,1 0 0,-1 0 0,1-1 0,-1 1 0,1 0 0,-1 0 0,0 0 0,1 0 0,-1 0 0,1 0 0,-1 0 0,1 0 0,-1 0 0,1 0 0,-1 0 0,0 0 0,1 0 0,-1 1 0,1-1 0,-1 0 0,1 0 0,-1 0 0,0 1 0,1-1 0,7 19 0,-6 30 0,-2-45 0,0-1 0,-9 187 0,5-167 0,0-1 0,-1 1 0,-1-2 0,-1 1 0,-1 0 0,-15 26 0,10-24 0,5-5 0,-2 0 0,0-1 0,-2 0 0,0-1 0,0 0 0,-2-1 0,-22 22 0,34-37 0,1 1 0,-1-1 0,0 0 0,0 0 0,1 1 0,-1-1 0,0 0 0,0-1 0,0 1 0,0 0 0,0-1 0,0 1 0,0-1 0,0 1 0,0-1 0,-1 0 0,1 0 0,0 0 0,0 0 0,0 0 0,0-1 0,0 1 0,0 0 0,0-1 0,0 0 0,0 1 0,0-1 0,0 0 0,0 0 0,0 0 0,0 0 0,1-1 0,-1 1 0,0 0 0,1-1 0,-1 1 0,1-1 0,0 0 0,-1 1 0,1-1 0,0 0 0,0 0 0,-1-3 0,-2-1 0,1-1 0,0 0 0,1 0 0,0 0 0,0 0 0,0 0 0,1-1 0,0 1 0,1 0 0,0-1 0,0-11 0,3 9 0,0-1 0,0 1 0,1 0 0,0 0 0,1 1 0,0-1 0,0 1 0,1 0 0,0 0 0,1 1 0,0 0 0,0 0 0,1 1 0,0-1 0,0 2 0,0-1 0,12-5 0,11-8 0,2 3 0,-1 0 0,59-19 0,-79 32 0,17-8 0,-1 2 0,2 1 0,-1 1 0,1 2 0,1 1 0,33-2 0,-61 8 0,1-1 0,0 0 0,0 0 0,0 0 0,-1 0 0,1-1 0,0 1 0,0-1 0,-1 0 0,1 0 0,0 0 0,-1-1 0,1 1 0,-1-1 0,0 0 0,1 0 0,-1 0 0,0-1 0,0 1 0,0-1 0,-1 1 0,1-1 0,-1 0 0,1 0 0,-1 0 0,0 0 0,0-1 0,0 1 0,-1-1 0,1 1 0,-1-1 0,0 1 0,0-1 0,0 0 0,0 0 0,-1 1 0,1-1 0,-1-5 0,1 0 0,-1 1 0,0-1 0,0 1 0,-1-1 0,0 1 0,0-1 0,-6-14 0,7 21 0,-1 1 0,0-1 0,1 1 0,-1-1 0,0 1 0,0-1 0,0 1 0,0 0 0,-1 0 0,1-1 0,0 1 0,0 0 0,-1 0 0,1 0 0,-1 0 0,1 1 0,-1-1 0,-1-1 0,0 2 0,1 0 0,-1-1 0,0 1 0,1 0 0,-1 0 0,0 0 0,1 1 0,-1-1 0,0 1 0,1-1 0,-1 1 0,1 0 0,-1 0 0,1 0 0,-4 2 0,-3 3 0,0 0 0,0 0 0,1 0 0,0 1 0,0 1 0,0-1 0,1 1 0,0 1 0,1-1 0,0 1 0,0 0 0,-6 15 0,5-9 0,0 1 0,1-1 0,1 1 0,1 0 0,0 0 0,1 1 0,-2 23 0,5-38 0,0-1 0,0 1 0,0-1 0,0 1 0,0 0 0,0-1 0,1 1 0,-1-1 0,0 1 0,1-1 0,-1 1 0,1-1 0,0 0 0,0 1 0,-1-1 0,1 0 0,0 1 0,0-1 0,0 0 0,0 0 0,0 0 0,0 0 0,1 0 0,1 2 0,0-2 0,0 0 0,0 0 0,0 0 0,0 0 0,0-1 0,0 1 0,0-1 0,0 0 0,0 1 0,0-2 0,6 1 0,-1-2 0,1 1 0,0-1 0,-1 0 0,1-1 0,-1 0 0,0-1 0,0 1 0,8-7 0,-5 1 0,0-1 0,-1-1 0,0 1 0,0-2 0,-1 0 0,13-24 0,-14 22 0,1 1 0,0 0 0,1 1 0,0 0 0,15-13 0,-25 24 0,1 0 0,0 0 0,-1 1 0,1-1 0,0 0 0,0 1 0,0-1 0,0 0 0,0 1 0,0-1 0,0 1 0,0 0 0,0-1 0,0 1 0,0 0 0,0 0 0,0-1 0,0 1 0,0 0 0,0 0 0,0 0 0,0 0 0,0 0 0,0 1 0,0-1 0,0 0 0,0 0 0,0 1 0,0-1 0,2 1 0,-2 1 0,1-1 0,-1 1 0,1 0 0,-1 0 0,0 0 0,1 0 0,-1 0 0,0 0 0,-1 0 0,1 0 0,0 1 0,0-1 0,0 3 0,1 11 0,0 0 0,0 31 0,-2-45 0,-3 66 0,1-46 0,0 1 0,2-1 0,4 38 0,-3-59 0,-1-1 0,0 0 0,0 0 0,1 0 0,-1 0 0,0 0 0,0 0 0,1 1 0,-1-1 0,0 0 0,0 0 0,1 0 0,-1 0 0,0 0 0,0 0 0,1 0 0,-1 0 0,0 0 0,1 0 0,-1 0 0,0 0 0,0-1 0,1 1 0,-1 0 0,0 0 0,0 0 0,1 0 0,-1 0 0,0 0 0,0-1 0,0 1 0,1 0 0,-1 0 0,0 0 0,0-1 0,0 1 0,0 0 0,1 0 0,-1-1 0,0 1 0,0 0 0,0 0 0,0-1 0,0 1 0,0 0 0,0 0 0,0-1 0,0 1 0,0 0 0,0 0 0,0-1 0,0 1 0,12-19 0,-11 18 0,14-22 0,1 1 0,1 0 0,2 1 0,0 1 0,1 1 0,23-18 0,143-94 0,-149 107 0,-33 20 0,1 1 0,0 0 0,0 0 0,0 0 0,1 1 0,-1 0 0,9-2 0,-14 4 0,1 0 0,0-1 0,-1 1 0,1 0 0,0 1 0,-1-1 0,1 0 0,0 0 0,-1 0 0,1 0 0,0 0 0,-1 1 0,1-1 0,0 0 0,-1 1 0,1-1 0,-1 0 0,1 1 0,-1-1 0,1 1 0,-1-1 0,1 1 0,-1-1 0,2 2 0,-1 0 0,-1 0 0,1 0 0,0 0 0,-1 0 0,1 0 0,-1 1 0,1-1 0,-1 0 0,0 0 0,0 1 0,-1 3 0,-7 257 0,8-262-41,0 0 0,0 0-1,0 0 1,0 0-1,0 0 1,0 0 0,0 0-1,0 0 1,-1 0 0,1 0-1,0 0 1,-1 0-1,1 0 1,-1 0 0,1 0-1,-1-1 1,1 1 0,-1 0-1,1 0 1,-1 0-1,0-1 1,0 1 0,1 0-1,-1-1 1,0 1 0,0-1-1,0 1 1,0-1-1,1 1 1,-1-1 0,0 0-1,-1 1 1,-10-1-6785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5-04-27T06:31:33.033"/>
    </inkml:context>
    <inkml:brush xml:id="br0">
      <inkml:brushProperty name="width" value="0.035" units="cm"/>
      <inkml:brushProperty name="height" value="0.035" units="cm"/>
    </inkml:brush>
  </inkml:definitions>
  <inkml:trace contextRef="#ctx0" brushRef="#br0">402 949 24575,'-10'-188'0,"1"-11"0,10 163 0,-2-3 0,1 0 0,3-1 0,1 1 0,15-58 0,-14 69 0,0 0 0,-2 0 0,-1 0 0,-2 0 0,-2-32 0,0 13 0,-1 59 0,0 0 0,-1 0 0,-1 0 0,0 0 0,0-1 0,-11 17 0,4-7 0,-22 42 0,-58 84 0,162-225-1365,-38 44-5461</inkml:trace>
  <inkml:trace contextRef="#ctx0" brushRef="#br0" timeOffset="372.18">529 0 24575,'0'608'0,"-6"-574"-1365,-2-19-5461</inkml:trace>
  <inkml:trace contextRef="#ctx0" brushRef="#br0" timeOffset="5308.45">0 1040 24575,'3'0'0,"8"0"0,4 0 0,3 0 0,2 0 0,3 0 0,2 0 0,-2 0 0,3 0 0,-1 0 0,2 0 0,0 0 0,-2 0 0,-3 0 0,-1 0 0,-1 0 0,-4 0-8191</inkml:trace>
  <inkml:trace contextRef="#ctx0" brushRef="#br0" timeOffset="5867.52">146 1114 24575,'-3'3'0,"-1"7"0,0 5 0,1 3 0,0 5 0,2 5 0,0 0 0,1-1 0,-3 1 0,-1-2 0,0-1 0,1-3 0,-2-4 0,0-2 0,0-2 0,1-2-8191</inkml:trace>
  <inkml:trace contextRef="#ctx0" brushRef="#br0" timeOffset="7371.92">347 1296 24575,'-8'4'0,"1"1"0,0 0 0,0 0 0,0 1 0,1 0 0,-1 0 0,1 1 0,-5 8 0,8-12 0,0 1 0,1 0 0,-1-1 0,1 1 0,0 0 0,0 0 0,1 0 0,-1 0 0,1 1 0,0-1 0,0 0 0,0 0 0,1 1 0,-1-1 0,1 1 0,0-1 0,1 0 0,0 5 0,0-7 0,0 0 0,0 0 0,1 0 0,-1 0 0,1 0 0,-1-1 0,1 1 0,0-1 0,0 1 0,-1-1 0,1 0 0,0 1 0,0-1 0,0 0 0,1 0 0,-1 0 0,0-1 0,0 1 0,0-1 0,1 1 0,-1-1 0,0 1 0,1-1 0,-1 0 0,0 0 0,3-1 0,8 1 0,-1 0 0,1-1 0,17-4 0,-25 4 0,0-1 0,0 0 0,-1 0 0,1-1 0,-1 0 0,0 1 0,1-1 0,-1-1 0,0 1 0,-1 0 0,1-1 0,-1 0 0,1 0 0,-1 0 0,0 0 0,-1-1 0,1 1 0,-1-1 0,0 1 0,0-1 0,0 0 0,-1 0 0,1 0 0,-1 0 0,-1 0 0,1 0 0,-1 0 0,1 0 0,-1 0 0,-1 0 0,1-1 0,-1 1 0,0 0 0,0 0 0,-3-7 0,3 9 0,0 1 0,-1 0 0,1 0 0,0 0 0,-1 0 0,1 1 0,-1-1 0,0 0 0,0 1 0,0-1 0,1 1 0,-1-1 0,-1 1 0,1 0 0,0 0 0,0 0 0,0 0 0,-1 0 0,1 1 0,0-1 0,-1 0 0,1 1 0,0 0 0,-5 0 0,-58 1 0,64 0 0,27-2 0,-16 1 0,1 0 0,-1 0 0,0-1 0,0 0 0,0-1 0,0 0 0,14-6 0,1-6 0,-2-1 0,0-1 0,0-1 0,-2-1 0,0-1 0,-1-1 0,-1-1 0,-1 0 0,-1-1 0,16-28 0,-45 75 0,1 0 0,1 1 0,1 0 0,2 1 0,0-1 0,2 2 0,1-1 0,1 0 0,2 1 0,0-1 0,2 1 0,8 50 0,-8-71 0,1 0 0,0 0 0,1-1 0,-1 1 0,1-1 0,1 1 0,-1-1 0,1 0 0,0-1 0,0 1 0,1-1 0,0 1 0,10 8 0,-13-13 0,0 1 0,0-1 0,0 0 0,1 0 0,-1 0 0,0 0 0,1 0 0,-1 0 0,1 0 0,-1-1 0,1 1 0,-1-1 0,1 0 0,0 0 0,-1 0 0,5-1 0,-4 0 0,1 0 0,-1 0 0,0 0 0,0-1 0,0 1 0,0-1 0,0 0 0,0 0 0,-1 0 0,1 0 0,-1-1 0,1 1 0,-1-1 0,0 1 0,3-6 0,8-13-1365,-3 2-5461</inkml:trace>
  <inkml:trace contextRef="#ctx0" brushRef="#br0" timeOffset="7886.61">621 1350 24575,'3'0'0,"4"-3"0,4-1 0,4 0 0,1 1 0,2 1 0,1 0 0,0 2 0,6-4 0,2 0 0,0 1 0,-2 0 0,-2-3 0,-2 1 0,-4 0-8191</inkml:trace>
  <inkml:trace contextRef="#ctx0" brushRef="#br0" timeOffset="9026.56">1040 1296 24575,'-5'0'0,"0"1"0,0 0 0,0 0 0,1 1 0,-1 0 0,0-1 0,0 2 0,1-1 0,0 0 0,-1 1 0,1 0 0,0 0 0,0 0 0,0 0 0,1 1 0,-1 0 0,-3 5 0,1-2 0,1 0 0,0 1 0,0-1 0,1 1 0,0 0 0,0 0 0,1 0 0,0 0 0,-2 10 0,4-13 0,0 0 0,0-1 0,1 1 0,0 0 0,0 0 0,0 0 0,0 0 0,1 0 0,0 0 0,0-1 0,2 6 0,-2-8 0,-1-1 0,2 1 0,-1-1 0,0 1 0,0-1 0,0 0 0,1 1 0,-1-1 0,0 0 0,1 0 0,-1 0 0,1 0 0,0 0 0,-1-1 0,1 1 0,-1 0 0,1-1 0,0 1 0,0-1 0,-1 0 0,1 1 0,0-1 0,0 0 0,0 0 0,-1 0 0,1 0 0,0-1 0,0 1 0,0 0 0,-1-1 0,1 1 0,0-1 0,1 0 0,12-4 0,0-1 0,0 0 0,-1-1 0,0 0 0,0-1 0,-1-1 0,0 0 0,-1-1 0,0 0 0,0-1 0,-1-1 0,0 1 0,-1-2 0,-1 1 0,0-1 0,-1-1 0,0 0 0,7-17 0,-14 29 0,-1 0 0,1 0 0,-1-1 0,1 1 0,-1 0 0,0-1 0,0 1 0,0-1 0,0 1 0,0 0 0,0-1 0,-1 1 0,0-4 0,0 6 0,1-1 0,0 1 0,0 0 0,0-1 0,0 1 0,-1 0 0,1 0 0,0-1 0,0 1 0,-1 0 0,1 0 0,0 0 0,0-1 0,-1 1 0,1 0 0,0 0 0,-1 0 0,1 0 0,0 0 0,-1-1 0,1 1 0,0 0 0,-1 0 0,1 0 0,0 0 0,-1 0 0,1 0 0,0 0 0,-1 0 0,1 0 0,0 0 0,-1 1 0,-16 13 0,9-3 0,1 0 0,0 0 0,1 1 0,0 0 0,1 0 0,0 1 0,1-1 0,0 1 0,-3 21 0,7-32 0,-1-1 0,1 1 0,0 0 0,0-1 0,0 1 0,0-1 0,0 1 0,0-1 0,1 1 0,-1-1 0,0 1 0,1-1 0,0 1 0,-1-1 0,1 1 0,0-1 0,-1 0 0,1 1 0,0-1 0,0 0 0,0 0 0,0 1 0,0-1 0,2 1 0,-1-1 0,1 0 0,-1 0 0,0 0 0,1 0 0,-1 0 0,1-1 0,0 1 0,-1-1 0,1 0 0,-1 0 0,1 0 0,0 0 0,3-1 0,3 0 0,0-1 0,1 0 0,-1-1 0,0 0 0,0 0 0,16-10 0,-7 1 0,-2-1 0,0-1 0,0 0 0,-1-1 0,-1-1 0,-1 0 0,0-1 0,-1-1 0,-1 0 0,0 0 0,-2-1 0,0 0 0,-1-1 0,-1 0 0,-1 0 0,0 0 0,4-40 0,-23 74 0,-4 16 0,-3 21 0,1 1 0,-11 54 0,25-84 0,1 1 0,1-1 0,1 1 0,1-1 0,1 1 0,1 0 0,7 40 0,-8-61-52,1 1-1,-1-1 1,1 0-1,-1 0 1,1 0-1,0 1 1,0-1-1,0 0 1,0 0-1,0 0 1,0 0-1,1 0 1,-1-1-1,1 1 1,-1 0-1,1-1 1,0 1-1,0-1 1,-1 1-1,1-1 0,0 0 1,0 0-1,0 1 1,1-2-1,3 3 1,11 0-6774</inkml:trace>
  <inkml:trace contextRef="#ctx0" brushRef="#br0" timeOffset="9452.37">1661 1423 24575,'3'0'0,"1"3"0,0 5 0,-1 3 0,-1 3 0,0 6 0,-2 2 0,1 1 0,-1-1 0,-1 2 0,1-9 0,0-10 0,3-18 0,1-8-8191</inkml:trace>
  <inkml:trace contextRef="#ctx0" brushRef="#br0" timeOffset="9841.15">1752 1205 24575,'3'0'0,"1"6"0,3 2 0,1 0-8191</inkml:trace>
  <inkml:trace contextRef="#ctx0" brushRef="#br0" timeOffset="10549.62">1807 1350 24575,'16'62'0,"-10"9"0,-6-71 0,4-8 0,-1-1 0,1 2 0,0-1 0,1 0 0,0 1 0,0 0 0,1 0 0,10-10 0,-16 17 0,0 0 0,1-1 0,-1 1 0,1 0 0,-1 0 0,0 0 0,1 0 0,-1 0 0,1-1 0,-1 1 0,1 0 0,-1 0 0,1 0 0,-1 0 0,0 0 0,1 0 0,-1 0 0,1 0 0,-1 1 0,1-1 0,-1 0 0,1 0 0,-1 0 0,0 0 0,1 1 0,-1-1 0,1 0 0,-1 0 0,0 1 0,1-1 0,-1 0 0,0 1 0,1-1 0,9 20 0,-1 22 0,-8 11 0,-2-44 0,0 1 0,1 0 0,1-1 0,0 1 0,0-1 0,4 15 0,-5-24 0,0 1 0,0-1 0,1 1 0,-1-1 0,0 1 0,1-1 0,-1 1 0,1-1 0,-1 0 0,0 1 0,1-1 0,-1 0 0,1 1 0,-1-1 0,1 0 0,-1 1 0,1-1 0,-1 0 0,1 0 0,0 0 0,-1 1 0,1-1 0,-1 0 0,1 0 0,-1 0 0,1 0 0,-1 0 0,1 0 0,0 0 0,-1 0 0,1-1 0,-1 1 0,1 0 0,-1 0 0,1 0 0,-1 0 0,1-1 0,-1 1 0,1 0 0,-1-1 0,1 1 0,-1 0 0,1-1 0,-1 1 0,1-1 0,0 0 0,26-25 0,-21 20 0,87-78-1365,-65 57-5461</inkml:trace>
  <inkml:trace contextRef="#ctx0" brushRef="#br0" timeOffset="11149.28">2336 1186 24575,'-10'11'0,"0"1"0,1 0 0,1 1 0,0 0 0,0 0 0,1 1 0,1 0 0,-8 26 0,2 4 0,-11 73 0,15-56 0,4-25 0,-1-1 0,-12 40 0,16-73-34,-1 1 0,1-1 0,0 1 0,-1-1 0,1 1-1,-1-1 1,0 0 0,0 0 0,0 0 0,0 0 0,0 0 0,0-1 0,-1 1-1,1 0 1,0-1 0,-1 0 0,1 1 0,-1-1 0,0 0 0,1-1-1,-1 1 1,0 0 0,0-1 0,1 1 0,-1-1 0,0 0 0,0 0 0,0 0-1,1 0 1,-1-1 0,0 1 0,0-1 0,0 1 0,1-1 0,-1 0 0,1 0-1,-1 0 1,0-1 0,-3-2 0,-6-4-6792</inkml:trace>
  <inkml:trace contextRef="#ctx0" brushRef="#br0" timeOffset="11395.44">2117 1587 24575,'3'0'0,"4"0"0,4 0 0,4-3 0,1-1 0,-1-3 0,3-6 0,1-5 0,1-4 0,0-9 0,-1-5 0,4-2 0,-3 4-8191</inkml:trace>
  <inkml:trace contextRef="#ctx0" brushRef="#br0" timeOffset="11907.48">2482 1168 24575,'-2'19'0,"-1"-1"0,0 1 0,-2-1 0,0 0 0,-1 0 0,-11 21 0,-19 44 0,-27 97 0,61-173-118,-10 33 370,9-31-556,4-22-891,2-2-5631</inkml:trace>
  <inkml:trace contextRef="#ctx0" brushRef="#br0" timeOffset="12809.69">2500 1423 24575,'-1'35'0,"1"35"0,0-65 0,0 1 0,1-1 0,0 0 0,0 0 0,1 0 0,-1 0 0,1 0 0,0 0 0,1-1 0,3 7 0,-4-9 0,-1-1 0,1 1 0,0-1 0,0 1 0,0-1 0,0 0 0,0 0 0,0 0 0,1 0 0,-1 0 0,0-1 0,0 1 0,1 0 0,-1-1 0,0 0 0,1 0 0,-1 0 0,0 0 0,1 0 0,-1 0 0,0 0 0,1-1 0,-1 1 0,0-1 0,1 0 0,-1 0 0,0 1 0,0-1 0,0-1 0,3 0 0,10-6 0,0-1 0,27-20 0,-34 24 0,23-20 0,0-2 0,-2-1 0,47-58 0,-76 86 0,0-1 0,1 1 0,-1-1 0,0 1 0,0 0 0,1-1 0,-1 1 0,0-1 0,0 1 0,1 0 0,-1-1 0,0 1 0,1 0 0,-1-1 0,0 1 0,1 0 0,-1 0 0,1-1 0,-1 1 0,1 0 0,-1 0 0,0 0 0,1 0 0,-1-1 0,1 1 0,-1 0 0,1 0 0,-1 0 0,1 0 0,-1 0 0,1 0 0,-1 0 0,1 1 0,1 15 0,-9 24 0,0-21 0,-1 1 0,-13 25 0,104-120 0,-39 36-1365,-25 24-5461</inkml:trace>
  <inkml:trace contextRef="#ctx0" brushRef="#br0" timeOffset="13619.31">3212 1332 24575,'3'6'0,"4"6"0,1 3 0,-1 5 0,-1 3 0,1-2 0,-1-3 0,-1 0 0,-2-1 0,-1-3-8191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D1C3D-6D53-4E62-A468-772272158BD7}">
  <dimension ref="A1:R18"/>
  <sheetViews>
    <sheetView topLeftCell="B1" zoomScale="145" zoomScaleNormal="145" workbookViewId="0">
      <selection activeCell="R3" sqref="R3"/>
    </sheetView>
  </sheetViews>
  <sheetFormatPr defaultRowHeight="15" x14ac:dyDescent="0.25"/>
  <cols>
    <col min="1" max="1" width="23.85546875" customWidth="1"/>
    <col min="2" max="2" width="21.85546875" customWidth="1"/>
  </cols>
  <sheetData>
    <row r="1" spans="1:18" x14ac:dyDescent="0.25">
      <c r="A1" s="1" t="s">
        <v>0</v>
      </c>
      <c r="B1" s="1" t="s">
        <v>1</v>
      </c>
      <c r="C1" s="2">
        <v>44958</v>
      </c>
      <c r="D1" s="2">
        <v>44986</v>
      </c>
      <c r="E1" s="2">
        <v>45017</v>
      </c>
      <c r="F1" s="2">
        <v>45047</v>
      </c>
      <c r="G1" s="2">
        <v>45078</v>
      </c>
      <c r="H1" s="2">
        <v>45108</v>
      </c>
      <c r="I1" s="2">
        <v>45139</v>
      </c>
      <c r="J1" s="2">
        <v>45170</v>
      </c>
      <c r="K1" s="2">
        <v>45200</v>
      </c>
      <c r="L1" s="2">
        <v>45231</v>
      </c>
      <c r="M1" s="2">
        <v>45261</v>
      </c>
      <c r="N1" s="2">
        <v>45292</v>
      </c>
      <c r="O1" s="2">
        <v>45323</v>
      </c>
      <c r="P1" s="2">
        <v>45352</v>
      </c>
      <c r="Q1" t="s">
        <v>3</v>
      </c>
    </row>
    <row r="2" spans="1:18" x14ac:dyDescent="0.25">
      <c r="A2" s="3">
        <v>44927</v>
      </c>
      <c r="B2" s="4">
        <v>5000</v>
      </c>
      <c r="C2" s="5">
        <v>60</v>
      </c>
      <c r="D2" s="6">
        <v>45</v>
      </c>
      <c r="E2" s="4">
        <v>52</v>
      </c>
      <c r="F2" s="4">
        <v>43</v>
      </c>
      <c r="G2" s="4">
        <v>34</v>
      </c>
      <c r="H2" s="4">
        <v>45</v>
      </c>
      <c r="I2" s="4">
        <v>54</v>
      </c>
      <c r="J2" s="4">
        <v>34</v>
      </c>
      <c r="K2" s="4">
        <v>48</v>
      </c>
      <c r="L2" s="4">
        <v>45</v>
      </c>
      <c r="M2" s="4">
        <v>52</v>
      </c>
      <c r="N2" s="4">
        <v>21</v>
      </c>
      <c r="O2" s="4">
        <v>24</v>
      </c>
      <c r="P2" s="4">
        <v>35</v>
      </c>
      <c r="Q2">
        <f>B2-SUM(C2:P2)</f>
        <v>4408</v>
      </c>
      <c r="R2">
        <f>SUM(Q2:Q10)</f>
        <v>48706</v>
      </c>
    </row>
    <row r="3" spans="1:18" x14ac:dyDescent="0.25">
      <c r="A3" s="3">
        <v>44958</v>
      </c>
      <c r="B3" s="4">
        <v>7000</v>
      </c>
      <c r="C3" s="4"/>
      <c r="D3" s="5">
        <v>67</v>
      </c>
      <c r="E3" s="6">
        <v>43</v>
      </c>
      <c r="F3" s="4">
        <v>42</v>
      </c>
      <c r="G3" s="4">
        <v>51</v>
      </c>
      <c r="H3" s="4">
        <v>34</v>
      </c>
      <c r="I3" s="4">
        <v>23</v>
      </c>
      <c r="J3" s="4">
        <v>12</v>
      </c>
      <c r="K3" s="4">
        <v>43</v>
      </c>
      <c r="L3" s="4">
        <v>12</v>
      </c>
      <c r="M3" s="4">
        <v>34</v>
      </c>
      <c r="N3" s="4">
        <v>25</v>
      </c>
      <c r="O3" s="4">
        <v>24</v>
      </c>
      <c r="P3" s="4">
        <v>26</v>
      </c>
      <c r="Q3">
        <f t="shared" ref="Q3:Q15" si="0">B3-SUM(C3:P3)</f>
        <v>6564</v>
      </c>
    </row>
    <row r="4" spans="1:18" x14ac:dyDescent="0.25">
      <c r="A4" s="3">
        <v>44986</v>
      </c>
      <c r="B4" s="4">
        <v>4000</v>
      </c>
      <c r="C4" s="4"/>
      <c r="D4" s="4"/>
      <c r="E4" s="5">
        <v>70</v>
      </c>
      <c r="F4" s="6">
        <v>43</v>
      </c>
      <c r="G4" s="4">
        <v>43</v>
      </c>
      <c r="H4" s="4">
        <v>25</v>
      </c>
      <c r="I4" s="4">
        <v>30</v>
      </c>
      <c r="J4" s="4">
        <v>34</v>
      </c>
      <c r="K4" s="4">
        <v>23</v>
      </c>
      <c r="L4" s="4">
        <v>36</v>
      </c>
      <c r="M4" s="4">
        <v>37</v>
      </c>
      <c r="N4" s="4">
        <v>38</v>
      </c>
      <c r="O4" s="4">
        <v>39</v>
      </c>
      <c r="P4" s="4">
        <v>36</v>
      </c>
      <c r="Q4">
        <f t="shared" si="0"/>
        <v>3546</v>
      </c>
    </row>
    <row r="5" spans="1:18" x14ac:dyDescent="0.25">
      <c r="A5" s="3">
        <v>45017</v>
      </c>
      <c r="B5" s="4">
        <v>5000</v>
      </c>
      <c r="C5" s="4"/>
      <c r="D5" s="4"/>
      <c r="E5" s="4"/>
      <c r="F5" s="5">
        <v>56</v>
      </c>
      <c r="G5" s="6">
        <v>45</v>
      </c>
      <c r="H5" s="4">
        <v>47</v>
      </c>
      <c r="I5" s="4">
        <v>34</v>
      </c>
      <c r="J5" s="4">
        <v>35</v>
      </c>
      <c r="K5" s="4">
        <v>34</v>
      </c>
      <c r="L5" s="4">
        <v>37</v>
      </c>
      <c r="M5" s="4">
        <v>38</v>
      </c>
      <c r="N5" s="4">
        <v>23</v>
      </c>
      <c r="O5" s="4">
        <v>48</v>
      </c>
      <c r="P5" s="4">
        <v>49</v>
      </c>
      <c r="Q5">
        <f t="shared" si="0"/>
        <v>4554</v>
      </c>
    </row>
    <row r="6" spans="1:18" x14ac:dyDescent="0.25">
      <c r="A6" s="3">
        <v>45047</v>
      </c>
      <c r="B6" s="4">
        <v>6000</v>
      </c>
      <c r="C6" s="4"/>
      <c r="D6" s="4"/>
      <c r="E6" s="4"/>
      <c r="F6" s="4"/>
      <c r="G6" s="5">
        <v>55</v>
      </c>
      <c r="H6" s="6">
        <v>34</v>
      </c>
      <c r="I6" s="4">
        <v>45</v>
      </c>
      <c r="J6" s="4">
        <v>50</v>
      </c>
      <c r="K6" s="4">
        <v>56</v>
      </c>
      <c r="L6" s="4">
        <v>71</v>
      </c>
      <c r="M6" s="4">
        <v>34</v>
      </c>
      <c r="N6" s="4">
        <v>35</v>
      </c>
      <c r="O6" s="4">
        <v>36</v>
      </c>
      <c r="P6" s="4">
        <v>23</v>
      </c>
      <c r="Q6">
        <f t="shared" si="0"/>
        <v>5561</v>
      </c>
    </row>
    <row r="7" spans="1:18" x14ac:dyDescent="0.25">
      <c r="A7" s="3">
        <v>45078</v>
      </c>
      <c r="B7" s="4">
        <v>7000</v>
      </c>
      <c r="C7" s="4"/>
      <c r="D7" s="4"/>
      <c r="E7" s="4"/>
      <c r="F7" s="4"/>
      <c r="G7" s="4"/>
      <c r="H7" s="5">
        <v>56</v>
      </c>
      <c r="I7" s="6">
        <v>34</v>
      </c>
      <c r="J7" s="4">
        <v>30</v>
      </c>
      <c r="K7" s="4">
        <v>32</v>
      </c>
      <c r="L7" s="4">
        <v>45</v>
      </c>
      <c r="M7" s="4">
        <v>34</v>
      </c>
      <c r="N7" s="4">
        <v>45</v>
      </c>
      <c r="O7" s="4">
        <v>61</v>
      </c>
      <c r="P7" s="4">
        <v>40</v>
      </c>
      <c r="Q7">
        <f t="shared" si="0"/>
        <v>6623</v>
      </c>
    </row>
    <row r="8" spans="1:18" x14ac:dyDescent="0.25">
      <c r="A8" s="3">
        <v>45108</v>
      </c>
      <c r="B8" s="4">
        <v>5000</v>
      </c>
      <c r="C8" s="4"/>
      <c r="D8" s="4"/>
      <c r="E8" s="4"/>
      <c r="F8" s="4"/>
      <c r="G8" s="4"/>
      <c r="H8" s="4"/>
      <c r="I8" s="5">
        <v>56</v>
      </c>
      <c r="J8" s="6">
        <v>50</v>
      </c>
      <c r="K8" s="4">
        <v>45</v>
      </c>
      <c r="L8" s="4">
        <v>47</v>
      </c>
      <c r="M8" s="4">
        <v>48</v>
      </c>
      <c r="N8" s="4">
        <v>34</v>
      </c>
      <c r="O8" s="4">
        <v>23</v>
      </c>
      <c r="P8" s="4">
        <v>31</v>
      </c>
      <c r="Q8">
        <f t="shared" si="0"/>
        <v>4666</v>
      </c>
    </row>
    <row r="9" spans="1:18" x14ac:dyDescent="0.25">
      <c r="A9" s="3">
        <v>45139</v>
      </c>
      <c r="B9" s="4">
        <v>6700</v>
      </c>
      <c r="C9" s="4"/>
      <c r="D9" s="4"/>
      <c r="E9" s="4"/>
      <c r="F9" s="4"/>
      <c r="G9" s="4"/>
      <c r="H9" s="4"/>
      <c r="I9" s="4"/>
      <c r="J9" s="5">
        <v>45</v>
      </c>
      <c r="K9" s="6">
        <v>40</v>
      </c>
      <c r="L9" s="4">
        <v>31</v>
      </c>
      <c r="M9" s="4">
        <v>23</v>
      </c>
      <c r="N9" s="4">
        <v>26</v>
      </c>
      <c r="O9" s="4">
        <v>28</v>
      </c>
      <c r="P9" s="4">
        <v>41</v>
      </c>
      <c r="Q9">
        <f t="shared" si="0"/>
        <v>6466</v>
      </c>
    </row>
    <row r="10" spans="1:18" x14ac:dyDescent="0.25">
      <c r="A10" s="3">
        <v>45170</v>
      </c>
      <c r="B10" s="4">
        <v>6500</v>
      </c>
      <c r="C10" s="4"/>
      <c r="D10" s="4"/>
      <c r="E10" s="4"/>
      <c r="F10" s="4"/>
      <c r="G10" s="4"/>
      <c r="H10" s="4"/>
      <c r="I10" s="4"/>
      <c r="J10" s="4"/>
      <c r="K10" s="5">
        <v>35</v>
      </c>
      <c r="L10" s="6">
        <v>32</v>
      </c>
      <c r="M10" s="4">
        <v>32</v>
      </c>
      <c r="N10" s="4">
        <v>34</v>
      </c>
      <c r="O10" s="4">
        <v>23</v>
      </c>
      <c r="P10" s="4">
        <v>26</v>
      </c>
      <c r="Q10">
        <f t="shared" si="0"/>
        <v>6318</v>
      </c>
    </row>
    <row r="11" spans="1:18" x14ac:dyDescent="0.25">
      <c r="A11" s="3">
        <v>45200</v>
      </c>
      <c r="B11" s="4">
        <v>5400</v>
      </c>
      <c r="C11" s="4"/>
      <c r="D11" s="4"/>
      <c r="E11" s="4"/>
      <c r="F11" s="4"/>
      <c r="G11" s="4"/>
      <c r="H11" s="4"/>
      <c r="I11" s="4"/>
      <c r="J11" s="4"/>
      <c r="K11" s="4"/>
      <c r="L11" s="5">
        <v>45</v>
      </c>
      <c r="M11" s="6">
        <v>68</v>
      </c>
      <c r="N11" s="4">
        <v>45</v>
      </c>
      <c r="O11" s="4">
        <v>50</v>
      </c>
      <c r="P11" s="4">
        <v>42</v>
      </c>
      <c r="Q11">
        <f t="shared" si="0"/>
        <v>5150</v>
      </c>
    </row>
    <row r="12" spans="1:18" x14ac:dyDescent="0.25">
      <c r="A12" s="3">
        <v>45231</v>
      </c>
      <c r="B12" s="4">
        <v>5540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5">
        <v>56</v>
      </c>
      <c r="N12" s="6">
        <v>43</v>
      </c>
      <c r="O12" s="4">
        <v>40</v>
      </c>
      <c r="P12" s="4">
        <v>35</v>
      </c>
      <c r="Q12">
        <f t="shared" si="0"/>
        <v>5366</v>
      </c>
    </row>
    <row r="13" spans="1:18" x14ac:dyDescent="0.25">
      <c r="A13" s="3">
        <v>45261</v>
      </c>
      <c r="B13" s="4">
        <v>5400</v>
      </c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5">
        <v>67</v>
      </c>
      <c r="O13" s="6">
        <v>23</v>
      </c>
      <c r="P13" s="4">
        <v>40</v>
      </c>
      <c r="Q13">
        <f t="shared" si="0"/>
        <v>5270</v>
      </c>
    </row>
    <row r="14" spans="1:18" x14ac:dyDescent="0.25">
      <c r="A14" s="3">
        <v>45292</v>
      </c>
      <c r="B14" s="4">
        <v>4321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5">
        <v>65</v>
      </c>
      <c r="P14" s="6">
        <v>40</v>
      </c>
      <c r="Q14">
        <f t="shared" si="0"/>
        <v>4216</v>
      </c>
    </row>
    <row r="15" spans="1:18" x14ac:dyDescent="0.25">
      <c r="A15" s="3">
        <v>45323</v>
      </c>
      <c r="B15" s="4">
        <v>5400</v>
      </c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>
        <v>54</v>
      </c>
      <c r="Q15">
        <f t="shared" si="0"/>
        <v>5346</v>
      </c>
    </row>
    <row r="16" spans="1:18" x14ac:dyDescent="0.25">
      <c r="Q16">
        <f>SUM(Q2:Q15)</f>
        <v>74054</v>
      </c>
    </row>
    <row r="18" spans="6:9" x14ac:dyDescent="0.25">
      <c r="F18" t="s">
        <v>2</v>
      </c>
      <c r="I18">
        <f>SUM(C2,D3,E4,F5,G6,H7,I8,J9,K10,L11,M12,N13,O14,P15)</f>
        <v>787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75193-173D-4C1F-ABE4-AE507D362FB6}">
  <dimension ref="B2:O33"/>
  <sheetViews>
    <sheetView tabSelected="1" topLeftCell="A13" zoomScale="145" zoomScaleNormal="145" workbookViewId="0">
      <selection activeCell="G36" sqref="G36"/>
    </sheetView>
  </sheetViews>
  <sheetFormatPr defaultRowHeight="15" x14ac:dyDescent="0.25"/>
  <sheetData>
    <row r="2" spans="2:11" x14ac:dyDescent="0.25">
      <c r="B2" s="7" t="s">
        <v>4</v>
      </c>
    </row>
    <row r="4" spans="2:11" x14ac:dyDescent="0.25">
      <c r="B4" s="4"/>
      <c r="C4" s="4" t="s">
        <v>5</v>
      </c>
      <c r="D4" s="4" t="s">
        <v>6</v>
      </c>
      <c r="E4" s="4" t="s">
        <v>7</v>
      </c>
      <c r="F4" s="4" t="s">
        <v>8</v>
      </c>
      <c r="G4" s="10" t="s">
        <v>14</v>
      </c>
    </row>
    <row r="5" spans="2:11" x14ac:dyDescent="0.25">
      <c r="B5" s="4" t="s">
        <v>5</v>
      </c>
      <c r="C5" s="4">
        <v>0</v>
      </c>
      <c r="D5" s="4">
        <v>1</v>
      </c>
      <c r="E5" s="4">
        <v>2</v>
      </c>
      <c r="F5" s="4">
        <v>4</v>
      </c>
      <c r="G5" s="1">
        <f>SUM(C5:F5)</f>
        <v>7</v>
      </c>
      <c r="H5">
        <v>0</v>
      </c>
      <c r="I5" t="s">
        <v>9</v>
      </c>
    </row>
    <row r="6" spans="2:11" x14ac:dyDescent="0.25">
      <c r="B6" s="4" t="s">
        <v>6</v>
      </c>
      <c r="C6" s="4">
        <v>1</v>
      </c>
      <c r="D6" s="4">
        <v>0</v>
      </c>
      <c r="E6" s="4">
        <v>3</v>
      </c>
      <c r="F6" s="4">
        <v>2</v>
      </c>
      <c r="G6" s="1">
        <f t="shared" ref="G6:G8" si="0">SUM(C6:F6)</f>
        <v>6</v>
      </c>
      <c r="H6">
        <v>1</v>
      </c>
      <c r="I6" t="s">
        <v>10</v>
      </c>
    </row>
    <row r="7" spans="2:11" x14ac:dyDescent="0.25">
      <c r="B7" s="4" t="s">
        <v>7</v>
      </c>
      <c r="C7" s="4">
        <v>2</v>
      </c>
      <c r="D7" s="4">
        <v>3</v>
      </c>
      <c r="E7" s="4">
        <v>0</v>
      </c>
      <c r="F7" s="4">
        <v>1</v>
      </c>
      <c r="G7" s="1">
        <f t="shared" si="0"/>
        <v>6</v>
      </c>
      <c r="H7">
        <v>2</v>
      </c>
      <c r="I7" t="s">
        <v>11</v>
      </c>
    </row>
    <row r="8" spans="2:11" x14ac:dyDescent="0.25">
      <c r="B8" s="4" t="s">
        <v>8</v>
      </c>
      <c r="C8" s="4">
        <v>0</v>
      </c>
      <c r="D8" s="4">
        <v>2</v>
      </c>
      <c r="E8" s="4">
        <v>1</v>
      </c>
      <c r="F8" s="4">
        <v>0</v>
      </c>
      <c r="G8" s="1">
        <f t="shared" si="0"/>
        <v>3</v>
      </c>
      <c r="H8">
        <v>3</v>
      </c>
      <c r="I8" t="s">
        <v>12</v>
      </c>
    </row>
    <row r="9" spans="2:11" x14ac:dyDescent="0.25">
      <c r="B9" s="10" t="s">
        <v>15</v>
      </c>
      <c r="C9" s="1">
        <f>SUM(C5:C8)</f>
        <v>3</v>
      </c>
      <c r="D9" s="1">
        <f t="shared" ref="D9:F9" si="1">SUM(D5:D8)</f>
        <v>6</v>
      </c>
      <c r="E9" s="1">
        <f t="shared" si="1"/>
        <v>6</v>
      </c>
      <c r="F9" s="1">
        <f t="shared" si="1"/>
        <v>7</v>
      </c>
      <c r="G9" s="11">
        <f>MAX(G5:G8,C9:F9)</f>
        <v>7</v>
      </c>
      <c r="H9">
        <v>4</v>
      </c>
      <c r="I9" t="s">
        <v>13</v>
      </c>
    </row>
    <row r="10" spans="2:11" x14ac:dyDescent="0.25">
      <c r="G10" t="s">
        <v>16</v>
      </c>
    </row>
    <row r="11" spans="2:11" x14ac:dyDescent="0.25">
      <c r="C11" s="7"/>
      <c r="D11" s="8" t="s">
        <v>18</v>
      </c>
    </row>
    <row r="13" spans="2:11" x14ac:dyDescent="0.25">
      <c r="B13" s="4"/>
      <c r="C13" s="4" t="s">
        <v>5</v>
      </c>
      <c r="D13" s="4" t="s">
        <v>6</v>
      </c>
      <c r="E13" s="4" t="s">
        <v>7</v>
      </c>
      <c r="F13" s="4" t="s">
        <v>8</v>
      </c>
      <c r="H13" s="12" t="s">
        <v>19</v>
      </c>
      <c r="I13" s="13"/>
      <c r="J13" s="13"/>
      <c r="K13" s="14"/>
    </row>
    <row r="14" spans="2:11" x14ac:dyDescent="0.25">
      <c r="B14" s="4" t="s">
        <v>5</v>
      </c>
      <c r="C14" s="4">
        <f>C5/$G$9</f>
        <v>0</v>
      </c>
      <c r="D14" s="4">
        <f t="shared" ref="D14:F14" si="2">D5/$G$9</f>
        <v>0.14285714285714285</v>
      </c>
      <c r="E14" s="4">
        <f t="shared" si="2"/>
        <v>0.2857142857142857</v>
      </c>
      <c r="F14" s="4">
        <f t="shared" si="2"/>
        <v>0.5714285714285714</v>
      </c>
      <c r="H14" s="1">
        <v>1</v>
      </c>
      <c r="I14" s="1">
        <v>0</v>
      </c>
      <c r="J14" s="1">
        <v>0</v>
      </c>
      <c r="K14" s="1">
        <v>0</v>
      </c>
    </row>
    <row r="15" spans="2:11" x14ac:dyDescent="0.25">
      <c r="B15" s="4" t="s">
        <v>6</v>
      </c>
      <c r="C15" s="4">
        <f t="shared" ref="C15:F15" si="3">C6/$G$9</f>
        <v>0.14285714285714285</v>
      </c>
      <c r="D15" s="4">
        <f t="shared" si="3"/>
        <v>0</v>
      </c>
      <c r="E15" s="4">
        <f t="shared" si="3"/>
        <v>0.42857142857142855</v>
      </c>
      <c r="F15" s="4">
        <f t="shared" si="3"/>
        <v>0.2857142857142857</v>
      </c>
      <c r="H15" s="1">
        <v>0</v>
      </c>
      <c r="I15" s="1">
        <v>1</v>
      </c>
      <c r="J15" s="1">
        <v>0</v>
      </c>
      <c r="K15" s="1">
        <v>0</v>
      </c>
    </row>
    <row r="16" spans="2:11" x14ac:dyDescent="0.25">
      <c r="B16" s="4" t="s">
        <v>7</v>
      </c>
      <c r="C16" s="4">
        <f t="shared" ref="C16:F16" si="4">C7/$G$9</f>
        <v>0.2857142857142857</v>
      </c>
      <c r="D16" s="4">
        <f t="shared" si="4"/>
        <v>0.42857142857142855</v>
      </c>
      <c r="E16" s="4">
        <f t="shared" si="4"/>
        <v>0</v>
      </c>
      <c r="F16" s="4">
        <f t="shared" si="4"/>
        <v>0.14285714285714285</v>
      </c>
      <c r="H16" s="1">
        <v>0</v>
      </c>
      <c r="I16" s="1">
        <v>0</v>
      </c>
      <c r="J16" s="1">
        <v>1</v>
      </c>
      <c r="K16" s="1">
        <v>0</v>
      </c>
    </row>
    <row r="17" spans="2:15" x14ac:dyDescent="0.25">
      <c r="B17" s="4" t="s">
        <v>8</v>
      </c>
      <c r="C17" s="4">
        <f t="shared" ref="C17:F17" si="5">C8/$G$9</f>
        <v>0</v>
      </c>
      <c r="D17" s="4">
        <f t="shared" si="5"/>
        <v>0.2857142857142857</v>
      </c>
      <c r="E17" s="4">
        <f t="shared" si="5"/>
        <v>0.14285714285714285</v>
      </c>
      <c r="F17" s="4">
        <f t="shared" si="5"/>
        <v>0</v>
      </c>
      <c r="H17" s="1">
        <v>0</v>
      </c>
      <c r="I17" s="1">
        <v>0</v>
      </c>
      <c r="J17" s="1">
        <v>0</v>
      </c>
      <c r="K17" s="1">
        <v>1</v>
      </c>
    </row>
    <row r="19" spans="2:15" x14ac:dyDescent="0.25">
      <c r="B19" s="8" t="s">
        <v>17</v>
      </c>
      <c r="C19" s="7" t="s">
        <v>20</v>
      </c>
      <c r="H19" s="18" t="s">
        <v>21</v>
      </c>
      <c r="I19" s="18"/>
      <c r="J19" s="18"/>
      <c r="K19" s="18"/>
    </row>
    <row r="20" spans="2:15" x14ac:dyDescent="0.25">
      <c r="B20" s="4"/>
      <c r="C20" s="4" t="s">
        <v>5</v>
      </c>
      <c r="D20" s="4" t="s">
        <v>6</v>
      </c>
      <c r="E20" s="4" t="s">
        <v>7</v>
      </c>
      <c r="F20" s="4" t="s">
        <v>8</v>
      </c>
      <c r="H20" s="4"/>
      <c r="I20" s="4" t="s">
        <v>5</v>
      </c>
      <c r="J20" s="4" t="s">
        <v>6</v>
      </c>
      <c r="K20" s="4" t="s">
        <v>7</v>
      </c>
      <c r="L20" s="4" t="s">
        <v>8</v>
      </c>
      <c r="N20" s="16" t="s">
        <v>22</v>
      </c>
      <c r="O20" s="16" t="s">
        <v>25</v>
      </c>
    </row>
    <row r="21" spans="2:15" x14ac:dyDescent="0.25">
      <c r="B21" s="4" t="s">
        <v>5</v>
      </c>
      <c r="C21" s="4">
        <f>H14-C14</f>
        <v>1</v>
      </c>
      <c r="D21" s="4">
        <f t="shared" ref="D21:F21" si="6">I14-D14</f>
        <v>-0.14285714285714285</v>
      </c>
      <c r="E21" s="4">
        <f t="shared" si="6"/>
        <v>-0.2857142857142857</v>
      </c>
      <c r="F21" s="4">
        <f t="shared" si="6"/>
        <v>-0.5714285714285714</v>
      </c>
      <c r="H21" s="4" t="s">
        <v>5</v>
      </c>
      <c r="I21" s="15">
        <f t="array" ref="I21:L24">MINVERSE(C21:F24)</f>
        <v>1.4319578577699734</v>
      </c>
      <c r="J21" s="15">
        <v>0.99561018437225601</v>
      </c>
      <c r="K21" s="15">
        <v>1.0140474100087795</v>
      </c>
      <c r="L21" s="15">
        <v>1.2475856014047406</v>
      </c>
      <c r="N21" t="s">
        <v>23</v>
      </c>
    </row>
    <row r="22" spans="2:15" x14ac:dyDescent="0.25">
      <c r="B22" s="4" t="s">
        <v>6</v>
      </c>
      <c r="C22" s="4">
        <f t="shared" ref="C22:C24" si="7">H15-C15</f>
        <v>-0.14285714285714285</v>
      </c>
      <c r="D22" s="4">
        <f t="shared" ref="D22:D24" si="8">I15-D15</f>
        <v>1</v>
      </c>
      <c r="E22" s="4">
        <f t="shared" ref="E22:E24" si="9">J15-E15</f>
        <v>-0.42857142857142855</v>
      </c>
      <c r="F22" s="4">
        <f t="shared" ref="F22:F24" si="10">K15-F15</f>
        <v>-0.2857142857142857</v>
      </c>
      <c r="H22" s="4" t="s">
        <v>6</v>
      </c>
      <c r="I22" s="15">
        <v>0.57769973661106222</v>
      </c>
      <c r="J22" s="15">
        <v>1.8437225636523262</v>
      </c>
      <c r="K22" s="15">
        <v>1.1000877963125546</v>
      </c>
      <c r="L22" s="15">
        <v>1.0140474100087793</v>
      </c>
      <c r="N22" t="s">
        <v>26</v>
      </c>
      <c r="O22" t="s">
        <v>27</v>
      </c>
    </row>
    <row r="23" spans="2:15" x14ac:dyDescent="0.25">
      <c r="B23" s="4" t="s">
        <v>7</v>
      </c>
      <c r="C23" s="4">
        <f t="shared" si="7"/>
        <v>-0.2857142857142857</v>
      </c>
      <c r="D23" s="4">
        <f t="shared" si="8"/>
        <v>-0.42857142857142855</v>
      </c>
      <c r="E23" s="4">
        <f t="shared" si="9"/>
        <v>1</v>
      </c>
      <c r="F23" s="4">
        <f t="shared" si="10"/>
        <v>-0.14285714285714285</v>
      </c>
      <c r="H23" s="4" t="s">
        <v>7</v>
      </c>
      <c r="I23" s="15">
        <v>0.69446883230904277</v>
      </c>
      <c r="J23" s="15">
        <v>1.1738366988586475</v>
      </c>
      <c r="K23" s="15">
        <v>1.8437225636523262</v>
      </c>
      <c r="L23" s="15">
        <v>0.9956101843722559</v>
      </c>
    </row>
    <row r="24" spans="2:15" x14ac:dyDescent="0.25">
      <c r="B24" s="4" t="s">
        <v>8</v>
      </c>
      <c r="C24" s="4">
        <f t="shared" si="7"/>
        <v>0</v>
      </c>
      <c r="D24" s="4">
        <f t="shared" si="8"/>
        <v>-0.2857142857142857</v>
      </c>
      <c r="E24" s="4">
        <f t="shared" si="9"/>
        <v>-0.14285714285714285</v>
      </c>
      <c r="F24" s="4">
        <f t="shared" si="10"/>
        <v>1</v>
      </c>
      <c r="H24" s="4" t="s">
        <v>8</v>
      </c>
      <c r="I24" s="15">
        <v>0.26426690079016674</v>
      </c>
      <c r="J24" s="15">
        <v>0.69446883230904288</v>
      </c>
      <c r="K24" s="15">
        <v>0.57769973661106222</v>
      </c>
      <c r="L24" s="15">
        <v>1.4319578577699734</v>
      </c>
    </row>
    <row r="26" spans="2:15" x14ac:dyDescent="0.25">
      <c r="B26" s="17" t="s">
        <v>24</v>
      </c>
    </row>
    <row r="27" spans="2:15" x14ac:dyDescent="0.25">
      <c r="G27" t="s">
        <v>28</v>
      </c>
      <c r="L27" t="s">
        <v>31</v>
      </c>
    </row>
    <row r="28" spans="2:15" x14ac:dyDescent="0.25">
      <c r="B28" s="4"/>
      <c r="C28" s="4" t="s">
        <v>5</v>
      </c>
      <c r="D28" s="4" t="s">
        <v>6</v>
      </c>
      <c r="E28" s="4" t="s">
        <v>7</v>
      </c>
      <c r="F28" s="4" t="s">
        <v>8</v>
      </c>
      <c r="G28" s="9" t="s">
        <v>29</v>
      </c>
      <c r="L28" s="19"/>
      <c r="M28" s="19" t="s">
        <v>32</v>
      </c>
      <c r="N28" s="19" t="s">
        <v>33</v>
      </c>
    </row>
    <row r="29" spans="2:15" x14ac:dyDescent="0.25">
      <c r="B29" s="4" t="s">
        <v>5</v>
      </c>
      <c r="C29" s="4">
        <f t="array" ref="C29:F32">MMULT(C14:F17,I21:L24)</f>
        <v>0.43195785776997353</v>
      </c>
      <c r="D29" s="4">
        <v>0.99561018437225601</v>
      </c>
      <c r="E29" s="4">
        <v>1.0140474100087795</v>
      </c>
      <c r="F29" s="4">
        <v>1.2475856014047406</v>
      </c>
      <c r="G29" s="1">
        <f>SUM(C29:F29)</f>
        <v>3.6892010535557498</v>
      </c>
      <c r="L29" s="19" t="s">
        <v>5</v>
      </c>
      <c r="M29" s="19">
        <f>G29+C33</f>
        <v>5.6575943810359952</v>
      </c>
      <c r="N29" s="19">
        <f>G29-C33</f>
        <v>1.7208077260755044</v>
      </c>
    </row>
    <row r="30" spans="2:15" x14ac:dyDescent="0.25">
      <c r="B30" s="4" t="s">
        <v>6</v>
      </c>
      <c r="C30" s="4">
        <v>0.57769973661106211</v>
      </c>
      <c r="D30" s="4">
        <v>0.84372256365232623</v>
      </c>
      <c r="E30" s="4">
        <v>1.1000877963125546</v>
      </c>
      <c r="F30" s="4">
        <v>1.0140474100087793</v>
      </c>
      <c r="G30" s="1">
        <f t="shared" ref="G30:G32" si="11">SUM(C30:F30)</f>
        <v>3.5355575065847225</v>
      </c>
      <c r="L30" s="19" t="s">
        <v>6</v>
      </c>
      <c r="M30" s="19">
        <f>G30+D33</f>
        <v>7.2431957857769946</v>
      </c>
      <c r="N30" s="19">
        <f>G30-D33</f>
        <v>-0.17208077260754973</v>
      </c>
    </row>
    <row r="31" spans="2:15" x14ac:dyDescent="0.25">
      <c r="B31" s="4" t="s">
        <v>7</v>
      </c>
      <c r="C31" s="4">
        <v>0.69446883230904288</v>
      </c>
      <c r="D31" s="4">
        <v>1.1738366988586475</v>
      </c>
      <c r="E31" s="4">
        <v>0.84372256365232634</v>
      </c>
      <c r="F31" s="4">
        <v>0.99561018437225601</v>
      </c>
      <c r="G31" s="1">
        <f t="shared" si="11"/>
        <v>3.7076382791922731</v>
      </c>
      <c r="L31" s="19" t="s">
        <v>7</v>
      </c>
      <c r="M31" s="19">
        <f>G31+E33</f>
        <v>7.2431957857769955</v>
      </c>
      <c r="N31" s="19">
        <f>G31-E33</f>
        <v>0.17208077260755061</v>
      </c>
    </row>
    <row r="32" spans="2:15" x14ac:dyDescent="0.25">
      <c r="B32" s="4" t="s">
        <v>8</v>
      </c>
      <c r="C32" s="4">
        <v>0.26426690079016674</v>
      </c>
      <c r="D32" s="4">
        <v>0.69446883230904277</v>
      </c>
      <c r="E32" s="4">
        <v>0.57769973661106211</v>
      </c>
      <c r="F32" s="4">
        <v>0.43195785776997347</v>
      </c>
      <c r="G32" s="1">
        <f t="shared" si="11"/>
        <v>1.968393327480245</v>
      </c>
      <c r="L32" s="19" t="s">
        <v>8</v>
      </c>
      <c r="M32" s="19">
        <f>G32+F33</f>
        <v>5.6575943810359943</v>
      </c>
      <c r="N32" s="19">
        <f>G32-F33</f>
        <v>-1.7208077260755044</v>
      </c>
    </row>
    <row r="33" spans="2:6" x14ac:dyDescent="0.25">
      <c r="B33" s="9" t="s">
        <v>30</v>
      </c>
      <c r="C33" s="1">
        <f>SUM(C29:C32)</f>
        <v>1.9683933274802454</v>
      </c>
      <c r="D33" s="1">
        <f t="shared" ref="D33:F33" si="12">SUM(D29:D32)</f>
        <v>3.7076382791922722</v>
      </c>
      <c r="E33" s="1">
        <f t="shared" si="12"/>
        <v>3.5355575065847225</v>
      </c>
      <c r="F33" s="1">
        <f t="shared" si="12"/>
        <v>3.6892010535557493</v>
      </c>
    </row>
  </sheetData>
  <mergeCells count="2">
    <mergeCell ref="H13:K13"/>
    <mergeCell ref="H19:K1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2025-01-22T07:14:11Z</dcterms:created>
  <dcterms:modified xsi:type="dcterms:W3CDTF">2025-04-27T06:34:53Z</dcterms:modified>
</cp:coreProperties>
</file>