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6"/>
  <workbookPr filterPrivacy="1" defaultThemeVersion="124226"/>
  <xr:revisionPtr revIDLastSave="0" documentId="13_ncr:1_{DE0EF635-BBBD-4C2D-838F-2CC4E89075BC}" xr6:coauthVersionLast="36" xr6:coauthVersionMax="36" xr10:uidLastSave="{00000000-0000-0000-0000-000000000000}"/>
  <bookViews>
    <workbookView xWindow="240" yWindow="108" windowWidth="14808" windowHeight="8016" activeTab="1" xr2:uid="{00000000-000D-0000-FFFF-FFFF00000000}"/>
  </bookViews>
  <sheets>
    <sheet name="Sheet1" sheetId="1" r:id="rId1"/>
    <sheet name="Regdata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D2" i="2" l="1"/>
  <c r="K14" i="2" l="1"/>
  <c r="K13" i="2" l="1"/>
  <c r="I8" i="2"/>
  <c r="I3" i="2"/>
  <c r="I4" i="2"/>
  <c r="I5" i="2"/>
  <c r="I6" i="2"/>
  <c r="I7" i="2"/>
  <c r="I2" i="2"/>
  <c r="H3" i="2"/>
  <c r="H4" i="2"/>
  <c r="H5" i="2"/>
  <c r="H6" i="2"/>
  <c r="H7" i="2"/>
  <c r="H2" i="2"/>
  <c r="G8" i="2"/>
  <c r="G3" i="2"/>
  <c r="G4" i="2"/>
  <c r="G5" i="2"/>
  <c r="G6" i="2"/>
  <c r="G7" i="2"/>
  <c r="G2" i="2"/>
  <c r="F3" i="2"/>
  <c r="F4" i="2"/>
  <c r="F5" i="2"/>
  <c r="F6" i="2"/>
  <c r="F7" i="2"/>
  <c r="F2" i="2"/>
  <c r="D12" i="2"/>
  <c r="C3" i="2"/>
  <c r="C4" i="2"/>
  <c r="C5" i="2"/>
  <c r="C6" i="2"/>
  <c r="C7" i="2"/>
  <c r="C2" i="2"/>
  <c r="F14" i="3" l="1"/>
  <c r="G10" i="3"/>
  <c r="G11" i="3"/>
  <c r="G12" i="3"/>
  <c r="G13" i="3"/>
  <c r="G9" i="3"/>
  <c r="L4" i="2"/>
  <c r="L3" i="2"/>
  <c r="D13" i="2"/>
  <c r="C18" i="2"/>
  <c r="E12" i="2" s="1"/>
  <c r="B18" i="2"/>
  <c r="D14" i="2" s="1"/>
  <c r="E7" i="2"/>
  <c r="D4" i="2"/>
  <c r="E4" i="2" s="1"/>
  <c r="D7" i="2"/>
  <c r="E2" i="2"/>
  <c r="D3" i="2"/>
  <c r="E3" i="2" s="1"/>
  <c r="D5" i="2"/>
  <c r="E5" i="2" s="1"/>
  <c r="D6" i="2"/>
  <c r="E6" i="2" s="1"/>
  <c r="E19" i="1"/>
  <c r="D15" i="1"/>
  <c r="E15" i="1" s="1"/>
  <c r="D19" i="1"/>
  <c r="C15" i="1"/>
  <c r="C16" i="1"/>
  <c r="D16" i="1" s="1"/>
  <c r="E16" i="1" s="1"/>
  <c r="C17" i="1"/>
  <c r="D17" i="1" s="1"/>
  <c r="E17" i="1" s="1"/>
  <c r="C18" i="1"/>
  <c r="D18" i="1" s="1"/>
  <c r="E18" i="1" s="1"/>
  <c r="C19" i="1"/>
  <c r="C14" i="1"/>
  <c r="D14" i="1"/>
  <c r="E14" i="1" s="1"/>
  <c r="E5" i="1"/>
  <c r="D7" i="1"/>
  <c r="E7" i="1" s="1"/>
  <c r="D5" i="1"/>
  <c r="D6" i="1"/>
  <c r="E6" i="1" s="1"/>
  <c r="D2" i="1"/>
  <c r="E2" i="1" s="1"/>
  <c r="C3" i="1"/>
  <c r="D3" i="1" s="1"/>
  <c r="E3" i="1" s="1"/>
  <c r="C4" i="1"/>
  <c r="D4" i="1" s="1"/>
  <c r="E4" i="1" s="1"/>
  <c r="C5" i="1"/>
  <c r="C6" i="1"/>
  <c r="C7" i="1"/>
  <c r="C2" i="1"/>
  <c r="E8" i="2" l="1"/>
  <c r="G14" i="2"/>
  <c r="F12" i="2"/>
  <c r="E17" i="2"/>
  <c r="E16" i="2"/>
  <c r="G13" i="2"/>
  <c r="E8" i="1"/>
  <c r="D17" i="2"/>
  <c r="E15" i="2"/>
  <c r="D15" i="2"/>
  <c r="E13" i="2"/>
  <c r="F13" i="2" s="1"/>
  <c r="G12" i="2"/>
  <c r="D16" i="2"/>
  <c r="E14" i="2"/>
  <c r="F14" i="2" s="1"/>
  <c r="I10" i="3"/>
  <c r="G14" i="3"/>
  <c r="D10" i="3" s="1"/>
  <c r="E20" i="1"/>
  <c r="F16" i="2" l="1"/>
  <c r="G16" i="2"/>
  <c r="G15" i="2"/>
  <c r="G18" i="2" s="1"/>
  <c r="F15" i="2"/>
  <c r="F18" i="2" s="1"/>
  <c r="F17" i="2"/>
  <c r="G17" i="2"/>
  <c r="D13" i="3"/>
  <c r="D11" i="3"/>
  <c r="D12" i="3"/>
  <c r="D9" i="3"/>
</calcChain>
</file>

<file path=xl/sharedStrings.xml><?xml version="1.0" encoding="utf-8"?>
<sst xmlns="http://schemas.openxmlformats.org/spreadsheetml/2006/main" count="25" uniqueCount="20">
  <si>
    <t>X</t>
  </si>
  <si>
    <t>Y</t>
  </si>
  <si>
    <t>y = 1.2571x + 2.2667</t>
  </si>
  <si>
    <t>R² = 0.3989</t>
  </si>
  <si>
    <t>Y_estimated</t>
  </si>
  <si>
    <t>Total</t>
  </si>
  <si>
    <t>bo</t>
  </si>
  <si>
    <t>b1</t>
  </si>
  <si>
    <t>[Y-Yestimated] (error)</t>
  </si>
  <si>
    <t>X-Xbar</t>
  </si>
  <si>
    <t>Y-Ybar</t>
  </si>
  <si>
    <t>SSxx</t>
  </si>
  <si>
    <t>SSxy</t>
  </si>
  <si>
    <t>Ypred-Ybar</t>
  </si>
  <si>
    <t>R_squared</t>
  </si>
  <si>
    <t>SEE</t>
  </si>
  <si>
    <t>Sum of Squares ERROR(SSE)</t>
  </si>
  <si>
    <t>Sum of Squares Total (SST)</t>
  </si>
  <si>
    <t>Sum of Squares Reg (SSR)</t>
  </si>
  <si>
    <t>sqrt(SSE/n-m-1)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</si>
</sst>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.6"/>
      <color rgb="FF595959"/>
      <name val="Calibri"/>
      <family val="2"/>
      <scheme val="minor"/>
    </font>
    <font>
      <sz val="18"/>
      <name val="Arial"/>
      <family val="2"/>
    </font>
    <font>
      <b/>
      <sz val="16"/>
      <color rgb="FFFFFFFF"/>
      <name val="Gill Sans MT"/>
      <family val="2"/>
    </font>
    <font>
      <sz val="16"/>
      <color rgb="FF000000"/>
      <name val="Calibri"/>
      <family val="2"/>
    </font>
    <font>
      <b/>
      <sz val="18"/>
      <color rgb="FFFFFFFF"/>
      <name val="Gill Sans MT"/>
      <family val="2"/>
    </font>
    <font>
      <sz val="18"/>
      <color rgb="FF000000"/>
      <name val="Gill Sans MT"/>
      <family val="2"/>
    </font>
  </fonts>
  <fills count="7">
    <fill>
      <patternFill patternType="none"/>
    </fill>
    <fill>
      <patternFill patternType="gray125"/>
    </fill>
    <fill>
      <patternFill patternType="solid">
        <fgColor rgb="FFF8B323"/>
        <bgColor indexed="64"/>
      </patternFill>
    </fill>
    <fill>
      <patternFill patternType="solid">
        <fgColor rgb="FFFCE5CC"/>
        <bgColor indexed="64"/>
      </patternFill>
    </fill>
    <fill>
      <patternFill patternType="solid">
        <fgColor rgb="FFFEF2E8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readingOrder="1"/>
    </xf>
    <xf numFmtId="2" fontId="3" fillId="2" borderId="1" xfId="0" applyNumberFormat="1" applyFont="1" applyFill="1" applyBorder="1" applyAlignment="1">
      <alignment horizontal="center" vertical="center" wrapText="1" readingOrder="1"/>
    </xf>
    <xf numFmtId="2" fontId="0" fillId="0" borderId="0" xfId="0" applyNumberFormat="1"/>
    <xf numFmtId="2" fontId="4" fillId="3" borderId="1" xfId="0" applyNumberFormat="1" applyFont="1" applyFill="1" applyBorder="1" applyAlignment="1">
      <alignment horizontal="center" wrapText="1" readingOrder="1"/>
    </xf>
    <xf numFmtId="2" fontId="4" fillId="4" borderId="1" xfId="0" applyNumberFormat="1" applyFont="1" applyFill="1" applyBorder="1" applyAlignment="1">
      <alignment horizontal="center" wrapText="1" readingOrder="1"/>
    </xf>
    <xf numFmtId="2" fontId="2" fillId="3" borderId="1" xfId="0" applyNumberFormat="1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left" vertical="center" wrapText="1" readingOrder="1"/>
    </xf>
    <xf numFmtId="0" fontId="6" fillId="3" borderId="3" xfId="0" applyFont="1" applyFill="1" applyBorder="1" applyAlignment="1">
      <alignment horizontal="left" vertical="center" wrapText="1" readingOrder="1"/>
    </xf>
    <xf numFmtId="0" fontId="6" fillId="4" borderId="4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left" vertical="center" wrapText="1" readingOrder="1"/>
    </xf>
    <xf numFmtId="0" fontId="0" fillId="5" borderId="5" xfId="0" applyFill="1" applyBorder="1"/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Annual_Bonus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Sheet1!$A$2:$A$7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Sheet1!$B$2:$B$7</c:f>
              <c:numCache>
                <c:formatCode>General</c:formatCode>
                <c:ptCount val="6"/>
                <c:pt idx="0">
                  <c:v>6</c:v>
                </c:pt>
                <c:pt idx="1">
                  <c:v>1</c:v>
                </c:pt>
                <c:pt idx="2">
                  <c:v>9</c:v>
                </c:pt>
                <c:pt idx="3">
                  <c:v>5</c:v>
                </c:pt>
                <c:pt idx="4">
                  <c:v>17</c:v>
                </c:pt>
                <c:pt idx="5">
                  <c:v>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30-4EF5-94B1-2988D22F2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461752"/>
        <c:axId val="327462928"/>
      </c:scatterChart>
      <c:valAx>
        <c:axId val="327461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Experience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462928"/>
        <c:crosses val="autoZero"/>
        <c:crossBetween val="midCat"/>
      </c:valAx>
      <c:valAx>
        <c:axId val="327462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Bonus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74617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457200</xdr:colOff>
      <xdr:row>4</xdr:row>
      <xdr:rowOff>128587</xdr:rowOff>
    </xdr:from>
    <xdr:to>
      <xdr:col>14</xdr:col>
      <xdr:colOff>152400</xdr:colOff>
      <xdr:row>19</xdr:row>
      <xdr:rowOff>14287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0.24375</cdr:x>
      <cdr:y>0.21701</cdr:y>
    </cdr:from>
    <cdr:to>
      <cdr:x>0.88958</cdr:x>
      <cdr:y>0.64063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968BE5F-BB22-4CA0-82E1-AA1E3F1CED5F}"/>
            </a:ext>
          </a:extLst>
        </cdr:cNvPr>
        <cdr:cNvCxnSpPr/>
      </cdr:nvCxnSpPr>
      <cdr:spPr>
        <a:xfrm xmlns:a="http://schemas.openxmlformats.org/drawingml/2006/main" flipV="1">
          <a:off x="1114425" y="595313"/>
          <a:ext cx="2952750" cy="116205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workbookViewId="0">
      <selection activeCell="C13" sqref="C13"/>
    </sheetView>
  </sheetViews>
  <sheetFormatPr defaultRowHeight="14.4" x14ac:dyDescent="0.3"/>
  <sheetData>
    <row r="1" spans="1:6" x14ac:dyDescent="0.3">
      <c r="A1" t="s">
        <v>0</v>
      </c>
      <c r="B1" t="s">
        <v>1</v>
      </c>
    </row>
    <row r="2" spans="1:6" x14ac:dyDescent="0.3">
      <c r="A2">
        <v>1</v>
      </c>
      <c r="B2">
        <v>6</v>
      </c>
      <c r="C2">
        <f>1.2571*A2 + 2.2667</f>
        <v>3.5238000000000005</v>
      </c>
      <c r="D2">
        <f>B2-C2</f>
        <v>2.4761999999999995</v>
      </c>
      <c r="E2">
        <f>(D2)^2</f>
        <v>6.1315664399999976</v>
      </c>
    </row>
    <row r="3" spans="1:6" x14ac:dyDescent="0.3">
      <c r="A3">
        <v>2</v>
      </c>
      <c r="B3">
        <v>1</v>
      </c>
      <c r="C3">
        <f t="shared" ref="C3:C7" si="0">1.2571*A3 + 2.2667</f>
        <v>4.7809000000000008</v>
      </c>
      <c r="D3">
        <f t="shared" ref="D3:D6" si="1">B3-C3</f>
        <v>-3.7809000000000008</v>
      </c>
      <c r="E3">
        <f t="shared" ref="E3:E7" si="2">(D3)^2</f>
        <v>14.295204810000007</v>
      </c>
    </row>
    <row r="4" spans="1:6" x14ac:dyDescent="0.3">
      <c r="A4">
        <v>3</v>
      </c>
      <c r="B4">
        <v>9</v>
      </c>
      <c r="C4">
        <f t="shared" si="0"/>
        <v>6.0380000000000003</v>
      </c>
      <c r="D4">
        <f t="shared" si="1"/>
        <v>2.9619999999999997</v>
      </c>
      <c r="E4">
        <f t="shared" si="2"/>
        <v>8.7734439999999978</v>
      </c>
    </row>
    <row r="5" spans="1:6" x14ac:dyDescent="0.3">
      <c r="A5">
        <v>4</v>
      </c>
      <c r="B5">
        <v>5</v>
      </c>
      <c r="C5">
        <f t="shared" si="0"/>
        <v>7.2951000000000006</v>
      </c>
      <c r="D5">
        <f t="shared" si="1"/>
        <v>-2.2951000000000006</v>
      </c>
      <c r="E5">
        <f t="shared" si="2"/>
        <v>5.2674840100000031</v>
      </c>
    </row>
    <row r="6" spans="1:6" x14ac:dyDescent="0.3">
      <c r="A6">
        <v>5</v>
      </c>
      <c r="B6">
        <v>17</v>
      </c>
      <c r="C6">
        <f t="shared" si="0"/>
        <v>8.5522000000000009</v>
      </c>
      <c r="D6">
        <f t="shared" si="1"/>
        <v>8.4477999999999991</v>
      </c>
      <c r="E6">
        <f t="shared" si="2"/>
        <v>71.365324839999985</v>
      </c>
    </row>
    <row r="7" spans="1:6" x14ac:dyDescent="0.3">
      <c r="A7">
        <v>6</v>
      </c>
      <c r="B7">
        <v>12</v>
      </c>
      <c r="C7">
        <f t="shared" si="0"/>
        <v>9.8093000000000004</v>
      </c>
      <c r="D7">
        <f>B7-C7</f>
        <v>2.1906999999999996</v>
      </c>
      <c r="E7">
        <f t="shared" si="2"/>
        <v>4.7991664899999984</v>
      </c>
    </row>
    <row r="8" spans="1:6" x14ac:dyDescent="0.3">
      <c r="E8">
        <f>SUM(E2:E7)</f>
        <v>110.63219058999999</v>
      </c>
    </row>
    <row r="10" spans="1:6" x14ac:dyDescent="0.3">
      <c r="F10" s="1" t="s">
        <v>2</v>
      </c>
    </row>
    <row r="11" spans="1:6" x14ac:dyDescent="0.3">
      <c r="F11" s="1" t="s">
        <v>3</v>
      </c>
    </row>
    <row r="14" spans="1:6" x14ac:dyDescent="0.3">
      <c r="A14">
        <v>1</v>
      </c>
      <c r="B14">
        <v>6</v>
      </c>
      <c r="C14">
        <f>2.114*A14 + 0.934</f>
        <v>3.048</v>
      </c>
      <c r="D14">
        <f>B14-C14</f>
        <v>2.952</v>
      </c>
      <c r="E14">
        <f>(D14)^2</f>
        <v>8.7143040000000003</v>
      </c>
    </row>
    <row r="15" spans="1:6" x14ac:dyDescent="0.3">
      <c r="A15">
        <v>2</v>
      </c>
      <c r="B15">
        <v>1</v>
      </c>
      <c r="C15">
        <f t="shared" ref="C15:C19" si="3">2.114*A15 + 0.934</f>
        <v>5.1619999999999999</v>
      </c>
      <c r="D15">
        <f t="shared" ref="D15:D19" si="4">B15-C15</f>
        <v>-4.1619999999999999</v>
      </c>
      <c r="E15">
        <f t="shared" ref="E15:E19" si="5">(D15)^2</f>
        <v>17.322243999999998</v>
      </c>
    </row>
    <row r="16" spans="1:6" x14ac:dyDescent="0.3">
      <c r="A16">
        <v>3</v>
      </c>
      <c r="B16">
        <v>9</v>
      </c>
      <c r="C16">
        <f t="shared" si="3"/>
        <v>7.2759999999999998</v>
      </c>
      <c r="D16">
        <f t="shared" si="4"/>
        <v>1.7240000000000002</v>
      </c>
      <c r="E16">
        <f t="shared" si="5"/>
        <v>2.9721760000000006</v>
      </c>
    </row>
    <row r="17" spans="1:5" x14ac:dyDescent="0.3">
      <c r="A17">
        <v>4</v>
      </c>
      <c r="B17">
        <v>5</v>
      </c>
      <c r="C17">
        <f t="shared" si="3"/>
        <v>9.3899999999999988</v>
      </c>
      <c r="D17">
        <f t="shared" si="4"/>
        <v>-4.3899999999999988</v>
      </c>
      <c r="E17">
        <f t="shared" si="5"/>
        <v>19.272099999999991</v>
      </c>
    </row>
    <row r="18" spans="1:5" x14ac:dyDescent="0.3">
      <c r="A18">
        <v>5</v>
      </c>
      <c r="B18">
        <v>17</v>
      </c>
      <c r="C18">
        <f t="shared" si="3"/>
        <v>11.504</v>
      </c>
      <c r="D18">
        <f t="shared" si="4"/>
        <v>5.4960000000000004</v>
      </c>
      <c r="E18">
        <f t="shared" si="5"/>
        <v>30.206016000000005</v>
      </c>
    </row>
    <row r="19" spans="1:5" x14ac:dyDescent="0.3">
      <c r="A19">
        <v>6</v>
      </c>
      <c r="B19">
        <v>12</v>
      </c>
      <c r="C19">
        <f t="shared" si="3"/>
        <v>13.617999999999999</v>
      </c>
      <c r="D19">
        <f t="shared" si="4"/>
        <v>-1.6179999999999986</v>
      </c>
      <c r="E19">
        <f t="shared" si="5"/>
        <v>2.6179239999999955</v>
      </c>
    </row>
    <row r="20" spans="1:5" x14ac:dyDescent="0.3">
      <c r="E20">
        <f>SUM(E14:E19)</f>
        <v>81.104764000000003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"/>
  <sheetViews>
    <sheetView tabSelected="1" workbookViewId="0">
      <selection activeCell="I16" sqref="I16"/>
    </sheetView>
  </sheetViews>
  <sheetFormatPr defaultRowHeight="14.4" x14ac:dyDescent="0.3"/>
  <cols>
    <col min="2" max="2" width="10" bestFit="1" customWidth="1"/>
    <col min="3" max="3" width="12.88671875" customWidth="1"/>
    <col min="4" max="4" width="22.5546875" customWidth="1"/>
    <col min="5" max="5" width="31.44140625" customWidth="1"/>
    <col min="6" max="6" width="9.33203125" bestFit="1" customWidth="1"/>
    <col min="7" max="7" width="26.33203125" customWidth="1"/>
    <col min="8" max="8" width="12.77734375" customWidth="1"/>
    <col min="9" max="9" width="18" customWidth="1"/>
  </cols>
  <sheetData>
    <row r="1" spans="1:12" x14ac:dyDescent="0.3">
      <c r="A1" s="11" t="s">
        <v>0</v>
      </c>
      <c r="B1" s="11" t="s">
        <v>1</v>
      </c>
      <c r="C1" t="s">
        <v>4</v>
      </c>
      <c r="D1" t="s">
        <v>8</v>
      </c>
      <c r="E1" t="s">
        <v>16</v>
      </c>
      <c r="F1" t="s">
        <v>10</v>
      </c>
      <c r="G1" t="s">
        <v>17</v>
      </c>
      <c r="H1" t="s">
        <v>13</v>
      </c>
      <c r="I1" t="s">
        <v>18</v>
      </c>
    </row>
    <row r="2" spans="1:12" x14ac:dyDescent="0.3">
      <c r="A2" s="11">
        <v>1</v>
      </c>
      <c r="B2" s="11">
        <v>6</v>
      </c>
      <c r="C2">
        <f>$L$4+$L$3*A2</f>
        <v>3.0486190476190478</v>
      </c>
      <c r="D2">
        <f>(B2-C2)</f>
        <v>2.9513809523809522</v>
      </c>
      <c r="E2">
        <f>(D2)^2</f>
        <v>8.7106495260770966</v>
      </c>
      <c r="F2">
        <f>B2-$C$18/6</f>
        <v>-2.3333333333333339</v>
      </c>
      <c r="G2">
        <f>F2^2</f>
        <v>5.4444444444444473</v>
      </c>
      <c r="H2">
        <f>C2-$C$18/6</f>
        <v>-5.2847142857142861</v>
      </c>
      <c r="I2">
        <f>H2^2</f>
        <v>27.928205081632658</v>
      </c>
    </row>
    <row r="3" spans="1:12" x14ac:dyDescent="0.3">
      <c r="A3" s="11">
        <v>2</v>
      </c>
      <c r="B3" s="11">
        <v>1</v>
      </c>
      <c r="C3">
        <f t="shared" ref="C3:C7" si="0">$L$4+$L$3*A3</f>
        <v>5.1629047619047626</v>
      </c>
      <c r="D3">
        <f t="shared" ref="D3:D7" si="1">(B3-C3)</f>
        <v>-4.1629047619047626</v>
      </c>
      <c r="E3">
        <f t="shared" ref="E3:E7" si="2">(D3)^2</f>
        <v>17.329776056689347</v>
      </c>
      <c r="F3">
        <f t="shared" ref="F3:F7" si="3">B3-$C$18/6</f>
        <v>-7.3333333333333339</v>
      </c>
      <c r="G3">
        <f t="shared" ref="G3:G7" si="4">F3^2</f>
        <v>53.777777777777786</v>
      </c>
      <c r="H3">
        <f t="shared" ref="H3:H7" si="5">C3-$C$18/6</f>
        <v>-3.1704285714285714</v>
      </c>
      <c r="I3">
        <f t="shared" ref="I3:I7" si="6">H3^2</f>
        <v>10.051617326530613</v>
      </c>
      <c r="K3" t="s">
        <v>7</v>
      </c>
      <c r="L3">
        <f>37/17.5</f>
        <v>2.1142857142857143</v>
      </c>
    </row>
    <row r="4" spans="1:12" x14ac:dyDescent="0.3">
      <c r="A4" s="11">
        <v>3</v>
      </c>
      <c r="B4" s="11">
        <v>9</v>
      </c>
      <c r="C4">
        <f t="shared" si="0"/>
        <v>7.2771904761904773</v>
      </c>
      <c r="D4">
        <f t="shared" si="1"/>
        <v>1.7228095238095227</v>
      </c>
      <c r="E4">
        <f t="shared" si="2"/>
        <v>2.9680726553287942</v>
      </c>
      <c r="F4">
        <f t="shared" si="3"/>
        <v>0.66666666666666607</v>
      </c>
      <c r="G4">
        <f t="shared" si="4"/>
        <v>0.44444444444444364</v>
      </c>
      <c r="H4">
        <f t="shared" si="5"/>
        <v>-1.0561428571428566</v>
      </c>
      <c r="I4">
        <f t="shared" si="6"/>
        <v>1.1154377346938764</v>
      </c>
      <c r="K4" t="s">
        <v>6</v>
      </c>
      <c r="L4">
        <f>(50-2.114*21)/6</f>
        <v>0.93433333333333357</v>
      </c>
    </row>
    <row r="5" spans="1:12" x14ac:dyDescent="0.3">
      <c r="A5" s="11">
        <v>4</v>
      </c>
      <c r="B5" s="11">
        <v>5</v>
      </c>
      <c r="C5">
        <f t="shared" si="0"/>
        <v>9.3914761904761903</v>
      </c>
      <c r="D5">
        <f t="shared" si="1"/>
        <v>-4.3914761904761903</v>
      </c>
      <c r="E5">
        <f t="shared" si="2"/>
        <v>19.285063131519273</v>
      </c>
      <c r="F5">
        <f t="shared" si="3"/>
        <v>-3.3333333333333339</v>
      </c>
      <c r="G5">
        <f t="shared" si="4"/>
        <v>11.111111111111114</v>
      </c>
      <c r="H5">
        <f t="shared" si="5"/>
        <v>1.0581428571428564</v>
      </c>
      <c r="I5">
        <f t="shared" si="6"/>
        <v>1.1196663061224474</v>
      </c>
    </row>
    <row r="6" spans="1:12" x14ac:dyDescent="0.3">
      <c r="A6" s="11">
        <v>5</v>
      </c>
      <c r="B6" s="11">
        <v>17</v>
      </c>
      <c r="C6">
        <f t="shared" si="0"/>
        <v>11.505761904761904</v>
      </c>
      <c r="D6">
        <f t="shared" si="1"/>
        <v>5.4942380952380958</v>
      </c>
      <c r="E6">
        <f t="shared" si="2"/>
        <v>30.18665224716554</v>
      </c>
      <c r="F6">
        <f t="shared" si="3"/>
        <v>8.6666666666666661</v>
      </c>
      <c r="G6">
        <f t="shared" si="4"/>
        <v>75.1111111111111</v>
      </c>
      <c r="H6">
        <f t="shared" si="5"/>
        <v>3.1724285714285703</v>
      </c>
      <c r="I6">
        <f t="shared" si="6"/>
        <v>10.06430304081632</v>
      </c>
    </row>
    <row r="7" spans="1:12" x14ac:dyDescent="0.3">
      <c r="A7" s="11">
        <v>6</v>
      </c>
      <c r="B7" s="11">
        <v>12</v>
      </c>
      <c r="C7">
        <f t="shared" si="0"/>
        <v>13.62004761904762</v>
      </c>
      <c r="D7">
        <f t="shared" si="1"/>
        <v>-1.6200476190476198</v>
      </c>
      <c r="E7">
        <f t="shared" si="2"/>
        <v>2.6245542879818622</v>
      </c>
      <c r="F7">
        <f t="shared" si="3"/>
        <v>3.6666666666666661</v>
      </c>
      <c r="G7">
        <f t="shared" si="4"/>
        <v>13.444444444444439</v>
      </c>
      <c r="H7">
        <f t="shared" si="5"/>
        <v>5.2867142857142859</v>
      </c>
      <c r="I7">
        <f t="shared" si="6"/>
        <v>27.949347938775514</v>
      </c>
    </row>
    <row r="8" spans="1:12" x14ac:dyDescent="0.3">
      <c r="E8" s="12">
        <f>SUM(E2:E7)</f>
        <v>81.104767904761914</v>
      </c>
      <c r="G8" s="12">
        <f>SUM(G2:G7)</f>
        <v>159.33333333333334</v>
      </c>
      <c r="I8" s="12">
        <f>SUM(I2:I7)</f>
        <v>78.228577428571427</v>
      </c>
    </row>
    <row r="10" spans="1:12" ht="15" thickBot="1" x14ac:dyDescent="0.35"/>
    <row r="11" spans="1:12" ht="25.2" thickBot="1" x14ac:dyDescent="0.35">
      <c r="B11" s="2" t="s">
        <v>0</v>
      </c>
      <c r="C11" s="2" t="s">
        <v>1</v>
      </c>
      <c r="D11" s="3" t="s">
        <v>9</v>
      </c>
      <c r="E11" s="3" t="s">
        <v>10</v>
      </c>
      <c r="F11" s="3" t="s">
        <v>12</v>
      </c>
      <c r="G11" s="3" t="s">
        <v>11</v>
      </c>
      <c r="H11" s="3"/>
      <c r="I11" s="3"/>
    </row>
    <row r="12" spans="1:12" ht="21.6" thickBot="1" x14ac:dyDescent="0.45">
      <c r="B12" s="4">
        <v>1</v>
      </c>
      <c r="C12" s="4">
        <v>6</v>
      </c>
      <c r="D12" s="3">
        <f>(B12-$B$18/6)</f>
        <v>-2.5</v>
      </c>
      <c r="E12" s="3">
        <f>(C12-$C$18/6)</f>
        <v>-2.3333333333333339</v>
      </c>
      <c r="F12" s="3">
        <f>D12*E12</f>
        <v>5.8333333333333348</v>
      </c>
      <c r="G12" s="3">
        <f>(D12)^2</f>
        <v>6.25</v>
      </c>
      <c r="H12" s="3"/>
      <c r="I12" s="3"/>
    </row>
    <row r="13" spans="1:12" ht="21.6" thickBot="1" x14ac:dyDescent="0.45">
      <c r="B13" s="5">
        <v>2</v>
      </c>
      <c r="C13" s="5">
        <v>1</v>
      </c>
      <c r="D13" s="3">
        <f t="shared" ref="D13:D17" si="7">(B13-$B$18/6)</f>
        <v>-1.5</v>
      </c>
      <c r="E13" s="3">
        <f t="shared" ref="E13:E17" si="8">(C13-$C$18/6)</f>
        <v>-7.3333333333333339</v>
      </c>
      <c r="F13" s="3">
        <f t="shared" ref="F13:F17" si="9">D13*E13</f>
        <v>11</v>
      </c>
      <c r="G13" s="3">
        <f t="shared" ref="G13:G17" si="10">(D13)^2</f>
        <v>2.25</v>
      </c>
      <c r="H13" s="3"/>
      <c r="I13" s="3"/>
      <c r="J13" t="s">
        <v>14</v>
      </c>
      <c r="K13">
        <f>I8/G8</f>
        <v>0.49097433532576207</v>
      </c>
    </row>
    <row r="14" spans="1:12" ht="21.6" thickBot="1" x14ac:dyDescent="0.45">
      <c r="B14" s="4">
        <v>3</v>
      </c>
      <c r="C14" s="4">
        <v>9</v>
      </c>
      <c r="D14" s="3">
        <f t="shared" si="7"/>
        <v>-0.5</v>
      </c>
      <c r="E14" s="3">
        <f t="shared" si="8"/>
        <v>0.66666666666666607</v>
      </c>
      <c r="F14" s="3">
        <f t="shared" si="9"/>
        <v>-0.33333333333333304</v>
      </c>
      <c r="G14" s="3">
        <f t="shared" si="10"/>
        <v>0.25</v>
      </c>
      <c r="H14" s="3"/>
      <c r="I14" s="3"/>
      <c r="J14" t="s">
        <v>15</v>
      </c>
      <c r="K14">
        <f>SQRT(E8/(6-1-1))</f>
        <v>4.5029092791428162</v>
      </c>
    </row>
    <row r="15" spans="1:12" ht="21.6" thickBot="1" x14ac:dyDescent="0.45">
      <c r="B15" s="5">
        <v>4</v>
      </c>
      <c r="C15" s="5">
        <v>5</v>
      </c>
      <c r="D15" s="3">
        <f t="shared" si="7"/>
        <v>0.5</v>
      </c>
      <c r="E15" s="3">
        <f t="shared" si="8"/>
        <v>-3.3333333333333339</v>
      </c>
      <c r="F15" s="3">
        <f t="shared" si="9"/>
        <v>-1.666666666666667</v>
      </c>
      <c r="G15" s="3">
        <f t="shared" si="10"/>
        <v>0.25</v>
      </c>
      <c r="H15" s="3"/>
      <c r="I15" s="3"/>
    </row>
    <row r="16" spans="1:12" ht="21.6" thickBot="1" x14ac:dyDescent="0.45">
      <c r="B16" s="4">
        <v>5</v>
      </c>
      <c r="C16" s="4">
        <v>17</v>
      </c>
      <c r="D16" s="3">
        <f t="shared" si="7"/>
        <v>1.5</v>
      </c>
      <c r="E16" s="3">
        <f t="shared" si="8"/>
        <v>8.6666666666666661</v>
      </c>
      <c r="F16" s="3">
        <f t="shared" si="9"/>
        <v>13</v>
      </c>
      <c r="G16" s="3">
        <f t="shared" si="10"/>
        <v>2.25</v>
      </c>
      <c r="H16" s="3"/>
      <c r="I16" s="3"/>
      <c r="K16" t="s">
        <v>19</v>
      </c>
    </row>
    <row r="17" spans="1:9" ht="21.6" thickBot="1" x14ac:dyDescent="0.45">
      <c r="B17" s="5">
        <v>6</v>
      </c>
      <c r="C17" s="5">
        <v>12</v>
      </c>
      <c r="D17" s="3">
        <f t="shared" si="7"/>
        <v>2.5</v>
      </c>
      <c r="E17" s="3">
        <f t="shared" si="8"/>
        <v>3.6666666666666661</v>
      </c>
      <c r="F17" s="3">
        <f t="shared" si="9"/>
        <v>9.1666666666666643</v>
      </c>
      <c r="G17" s="3">
        <f t="shared" si="10"/>
        <v>6.25</v>
      </c>
      <c r="H17" s="3"/>
      <c r="I17" s="3"/>
    </row>
    <row r="18" spans="1:9" ht="23.4" thickBot="1" x14ac:dyDescent="0.45">
      <c r="A18" t="s">
        <v>5</v>
      </c>
      <c r="B18" s="6">
        <f>SUM(B12:B17)</f>
        <v>21</v>
      </c>
      <c r="C18" s="6">
        <f>SUM(C12:C17)</f>
        <v>50</v>
      </c>
      <c r="D18" s="3"/>
      <c r="E18" s="3"/>
      <c r="F18" s="3">
        <f>SUM(F12:F17)</f>
        <v>37</v>
      </c>
      <c r="G18" s="3">
        <f>SUM(G12:G17)</f>
        <v>17.5</v>
      </c>
      <c r="H18" s="3"/>
      <c r="I1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8:I14"/>
  <sheetViews>
    <sheetView workbookViewId="0">
      <selection activeCell="F9" sqref="F9:G13"/>
    </sheetView>
  </sheetViews>
  <sheetFormatPr defaultRowHeight="14.4" x14ac:dyDescent="0.3"/>
  <sheetData>
    <row r="8" spans="4:9" ht="15" thickBot="1" x14ac:dyDescent="0.35"/>
    <row r="9" spans="4:9" ht="27.6" thickBot="1" x14ac:dyDescent="0.35">
      <c r="D9">
        <f>(F9-$F$14)*(G9-$G$14)</f>
        <v>1</v>
      </c>
      <c r="F9" s="7">
        <v>-1</v>
      </c>
      <c r="G9" s="7">
        <f>F9^2</f>
        <v>1</v>
      </c>
    </row>
    <row r="10" spans="4:9" ht="28.2" thickTop="1" thickBot="1" x14ac:dyDescent="0.35">
      <c r="D10">
        <f t="shared" ref="D10:D13" si="0">(F10-$F$14)*(G10-$G$14)</f>
        <v>-4</v>
      </c>
      <c r="F10" s="8">
        <v>-2</v>
      </c>
      <c r="G10" s="7">
        <f t="shared" ref="G10:G13" si="1">F10^2</f>
        <v>4</v>
      </c>
      <c r="I10">
        <f>CORREL(F9:F13,G9:G13)</f>
        <v>0</v>
      </c>
    </row>
    <row r="11" spans="4:9" ht="27.6" thickBot="1" x14ac:dyDescent="0.35">
      <c r="D11">
        <f t="shared" si="0"/>
        <v>0</v>
      </c>
      <c r="F11" s="9">
        <v>0</v>
      </c>
      <c r="G11" s="7">
        <f t="shared" si="1"/>
        <v>0</v>
      </c>
    </row>
    <row r="12" spans="4:9" ht="27.6" thickBot="1" x14ac:dyDescent="0.35">
      <c r="D12">
        <f t="shared" si="0"/>
        <v>-1</v>
      </c>
      <c r="F12" s="10">
        <v>1</v>
      </c>
      <c r="G12" s="7">
        <f t="shared" si="1"/>
        <v>1</v>
      </c>
    </row>
    <row r="13" spans="4:9" ht="27.6" thickBot="1" x14ac:dyDescent="0.35">
      <c r="D13">
        <f t="shared" si="0"/>
        <v>4</v>
      </c>
      <c r="F13" s="9">
        <v>2</v>
      </c>
      <c r="G13" s="7">
        <f t="shared" si="1"/>
        <v>4</v>
      </c>
    </row>
    <row r="14" spans="4:9" x14ac:dyDescent="0.3">
      <c r="F14">
        <f>AVERAGE(F9:F13)</f>
        <v>0</v>
      </c>
      <c r="G14">
        <f>AVERAGE(G9:G13)</f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Regdata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2023-03-26T09:06:41Z</dcterms:modified>
</cp:coreProperties>
</file>