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Financial Derivatives_PGP_2023_2025/Session 9/"/>
    </mc:Choice>
  </mc:AlternateContent>
  <xr:revisionPtr revIDLastSave="41" documentId="13_ncr:1_{5397A2B1-84E5-47A1-B140-E2CEB8FFDB07}" xr6:coauthVersionLast="47" xr6:coauthVersionMax="47" xr10:uidLastSave="{45D7AA01-B06F-4695-BC82-2970233197C3}"/>
  <bookViews>
    <workbookView xWindow="-110" yWindow="-110" windowWidth="19420" windowHeight="11500" xr2:uid="{BD833B87-4241-4EDB-988C-F8851E943BC7}"/>
  </bookViews>
  <sheets>
    <sheet name="Payoff and Profit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7" i="2" l="1"/>
  <c r="F25" i="2"/>
  <c r="G25" i="2" s="1"/>
  <c r="F26" i="2"/>
  <c r="G26" i="2" s="1"/>
  <c r="F27" i="2"/>
  <c r="G27" i="2" s="1"/>
  <c r="F28" i="2"/>
  <c r="G28" i="2" s="1"/>
  <c r="F29" i="2"/>
  <c r="G29" i="2" s="1"/>
  <c r="F30" i="2"/>
  <c r="G30" i="2" s="1"/>
  <c r="F31" i="2"/>
  <c r="G31" i="2" s="1"/>
  <c r="F32" i="2"/>
  <c r="G32" i="2" s="1"/>
  <c r="F33" i="2"/>
  <c r="G33" i="2" s="1"/>
  <c r="F24" i="2"/>
  <c r="G24" i="2" s="1"/>
  <c r="D25" i="2"/>
  <c r="E25" i="2" s="1"/>
  <c r="D26" i="2"/>
  <c r="E26" i="2" s="1"/>
  <c r="E27" i="2"/>
  <c r="D28" i="2"/>
  <c r="E28" i="2" s="1"/>
  <c r="D29" i="2"/>
  <c r="E29" i="2" s="1"/>
  <c r="D30" i="2"/>
  <c r="E30" i="2" s="1"/>
  <c r="D31" i="2"/>
  <c r="E31" i="2" s="1"/>
  <c r="D32" i="2"/>
  <c r="E32" i="2" s="1"/>
  <c r="D33" i="2"/>
  <c r="E33" i="2" s="1"/>
  <c r="D24" i="2"/>
  <c r="E24" i="2" s="1"/>
  <c r="F11" i="2"/>
  <c r="G11" i="2" s="1"/>
  <c r="F12" i="2"/>
  <c r="G12" i="2" s="1"/>
  <c r="F13" i="2"/>
  <c r="G13" i="2" s="1"/>
  <c r="F14" i="2"/>
  <c r="G14" i="2" s="1"/>
  <c r="F15" i="2"/>
  <c r="G15" i="2" s="1"/>
  <c r="F16" i="2"/>
  <c r="G16" i="2" s="1"/>
  <c r="F17" i="2"/>
  <c r="G17" i="2" s="1"/>
  <c r="F18" i="2"/>
  <c r="G18" i="2" s="1"/>
  <c r="F19" i="2"/>
  <c r="G19" i="2" s="1"/>
  <c r="F10" i="2"/>
  <c r="G10" i="2" s="1"/>
  <c r="D11" i="2"/>
  <c r="E11" i="2" s="1"/>
  <c r="D12" i="2"/>
  <c r="E12" i="2" s="1"/>
  <c r="D13" i="2"/>
  <c r="E13" i="2" s="1"/>
  <c r="D14" i="2"/>
  <c r="E14" i="2" s="1"/>
  <c r="D15" i="2"/>
  <c r="E15" i="2" s="1"/>
  <c r="D16" i="2"/>
  <c r="E16" i="2" s="1"/>
  <c r="D17" i="2"/>
  <c r="E17" i="2" s="1"/>
  <c r="D18" i="2"/>
  <c r="E18" i="2" s="1"/>
  <c r="D19" i="2"/>
  <c r="E19" i="2" s="1"/>
  <c r="D10" i="2"/>
  <c r="E10" i="2" s="1"/>
</calcChain>
</file>

<file path=xl/sharedStrings.xml><?xml version="1.0" encoding="utf-8"?>
<sst xmlns="http://schemas.openxmlformats.org/spreadsheetml/2006/main" count="19" uniqueCount="13">
  <si>
    <t>Call option premium</t>
  </si>
  <si>
    <t>Put option premium</t>
  </si>
  <si>
    <t>Payoffs and Profits for Long Call and Put Positions</t>
  </si>
  <si>
    <t>Stock Price</t>
  </si>
  <si>
    <t>Payoff for Call</t>
  </si>
  <si>
    <t>Profit for Call</t>
  </si>
  <si>
    <t>Payoff for Put</t>
  </si>
  <si>
    <t>Profit for Put</t>
  </si>
  <si>
    <t>Payoffs and Profits for Short Call and Put Positions</t>
  </si>
  <si>
    <t>Strike Price</t>
  </si>
  <si>
    <t>Company Name</t>
  </si>
  <si>
    <t>Day</t>
  </si>
  <si>
    <t>HDFCBANK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</si>
</sst>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1" xfId="0" applyBorder="1"/>
    <xf numFmtId="0" fontId="0" fillId="2" borderId="0" xfId="0" applyFill="1"/>
    <xf numFmtId="2" fontId="0" fillId="0" borderId="4" xfId="0" applyNumberFormat="1" applyBorder="1"/>
    <xf numFmtId="2" fontId="0" fillId="0" borderId="6" xfId="0" applyNumberFormat="1" applyBorder="1"/>
    <xf numFmtId="2" fontId="0" fillId="0" borderId="0" xfId="0" applyNumberFormat="1"/>
    <xf numFmtId="2" fontId="0" fillId="0" borderId="5" xfId="0" applyNumberFormat="1" applyBorder="1"/>
    <xf numFmtId="2" fontId="0" fillId="0" borderId="7" xfId="0" applyNumberFormat="1" applyBorder="1"/>
    <xf numFmtId="2" fontId="0" fillId="0" borderId="8" xfId="0" applyNumberFormat="1" applyBorder="1"/>
    <xf numFmtId="0" fontId="0" fillId="2" borderId="0" xfId="0" applyFill="1" applyAlignment="1">
      <alignment horizontal="right"/>
    </xf>
    <xf numFmtId="14" fontId="0" fillId="0" borderId="0" xfId="0" applyNumberFormat="1"/>
    <xf numFmtId="2" fontId="0" fillId="2" borderId="0" xfId="0" applyNumberFormat="1" applyFill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Long Call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'Payoff and Profit'!$D$9</c:f>
              <c:strCache>
                <c:ptCount val="1"/>
                <c:pt idx="0">
                  <c:v>Payoff for Call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'Payoff and Profit'!$C$10:$C$19</c:f>
              <c:numCache>
                <c:formatCode>0.00</c:formatCode>
                <c:ptCount val="10"/>
                <c:pt idx="0">
                  <c:v>1726.2</c:v>
                </c:pt>
                <c:pt idx="1">
                  <c:v>1682</c:v>
                </c:pt>
                <c:pt idx="2">
                  <c:v>1657.65</c:v>
                </c:pt>
                <c:pt idx="3">
                  <c:v>1617.8</c:v>
                </c:pt>
                <c:pt idx="4">
                  <c:v>1651.05</c:v>
                </c:pt>
                <c:pt idx="5">
                  <c:v>1633.15</c:v>
                </c:pt>
                <c:pt idx="6">
                  <c:v>1662.4</c:v>
                </c:pt>
                <c:pt idx="7">
                  <c:v>1651</c:v>
                </c:pt>
                <c:pt idx="8">
                  <c:v>1688.1</c:v>
                </c:pt>
                <c:pt idx="9">
                  <c:v>1684.1</c:v>
                </c:pt>
              </c:numCache>
            </c:numRef>
          </c:xVal>
          <c:yVal>
            <c:numRef>
              <c:f>'Payoff and Profit'!$D$10:$D$19</c:f>
              <c:numCache>
                <c:formatCode>0.00</c:formatCode>
                <c:ptCount val="10"/>
                <c:pt idx="0">
                  <c:v>26.200000000000045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4FC-43D8-B2AF-D9D88E5DC421}"/>
            </c:ext>
          </c:extLst>
        </c:ser>
        <c:ser>
          <c:idx val="1"/>
          <c:order val="1"/>
          <c:tx>
            <c:strRef>
              <c:f>'Payoff and Profit'!$E$9</c:f>
              <c:strCache>
                <c:ptCount val="1"/>
                <c:pt idx="0">
                  <c:v>Profit for Call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'Payoff and Profit'!$C$10:$C$19</c:f>
              <c:numCache>
                <c:formatCode>0.00</c:formatCode>
                <c:ptCount val="10"/>
                <c:pt idx="0">
                  <c:v>1726.2</c:v>
                </c:pt>
                <c:pt idx="1">
                  <c:v>1682</c:v>
                </c:pt>
                <c:pt idx="2">
                  <c:v>1657.65</c:v>
                </c:pt>
                <c:pt idx="3">
                  <c:v>1617.8</c:v>
                </c:pt>
                <c:pt idx="4">
                  <c:v>1651.05</c:v>
                </c:pt>
                <c:pt idx="5">
                  <c:v>1633.15</c:v>
                </c:pt>
                <c:pt idx="6">
                  <c:v>1662.4</c:v>
                </c:pt>
                <c:pt idx="7">
                  <c:v>1651</c:v>
                </c:pt>
                <c:pt idx="8">
                  <c:v>1688.1</c:v>
                </c:pt>
                <c:pt idx="9">
                  <c:v>1684.1</c:v>
                </c:pt>
              </c:numCache>
            </c:numRef>
          </c:xVal>
          <c:yVal>
            <c:numRef>
              <c:f>'Payoff and Profit'!$E$10:$E$19</c:f>
              <c:numCache>
                <c:formatCode>0.00</c:formatCode>
                <c:ptCount val="10"/>
                <c:pt idx="0">
                  <c:v>-30.699999999999953</c:v>
                </c:pt>
                <c:pt idx="1">
                  <c:v>-56.9</c:v>
                </c:pt>
                <c:pt idx="2">
                  <c:v>-56.9</c:v>
                </c:pt>
                <c:pt idx="3">
                  <c:v>-56.9</c:v>
                </c:pt>
                <c:pt idx="4">
                  <c:v>-56.9</c:v>
                </c:pt>
                <c:pt idx="5">
                  <c:v>-56.9</c:v>
                </c:pt>
                <c:pt idx="6">
                  <c:v>-56.9</c:v>
                </c:pt>
                <c:pt idx="7">
                  <c:v>-56.9</c:v>
                </c:pt>
                <c:pt idx="8">
                  <c:v>-56.9</c:v>
                </c:pt>
                <c:pt idx="9">
                  <c:v>-56.9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E4FC-43D8-B2AF-D9D88E5DC4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78651359"/>
        <c:axId val="121638895"/>
      </c:scatterChart>
      <c:valAx>
        <c:axId val="278651359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crossAx val="121638895"/>
        <c:crosses val="autoZero"/>
        <c:crossBetween val="midCat"/>
      </c:valAx>
      <c:valAx>
        <c:axId val="1216388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7865135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Long Put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'Payoff and Profit'!$F$9</c:f>
              <c:strCache>
                <c:ptCount val="1"/>
                <c:pt idx="0">
                  <c:v>Payoff for Put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'Payoff and Profit'!$C$10:$C$19</c:f>
              <c:numCache>
                <c:formatCode>0.00</c:formatCode>
                <c:ptCount val="10"/>
                <c:pt idx="0">
                  <c:v>1726.2</c:v>
                </c:pt>
                <c:pt idx="1">
                  <c:v>1682</c:v>
                </c:pt>
                <c:pt idx="2">
                  <c:v>1657.65</c:v>
                </c:pt>
                <c:pt idx="3">
                  <c:v>1617.8</c:v>
                </c:pt>
                <c:pt idx="4">
                  <c:v>1651.05</c:v>
                </c:pt>
                <c:pt idx="5">
                  <c:v>1633.15</c:v>
                </c:pt>
                <c:pt idx="6">
                  <c:v>1662.4</c:v>
                </c:pt>
                <c:pt idx="7">
                  <c:v>1651</c:v>
                </c:pt>
                <c:pt idx="8">
                  <c:v>1688.1</c:v>
                </c:pt>
                <c:pt idx="9">
                  <c:v>1684.1</c:v>
                </c:pt>
              </c:numCache>
            </c:numRef>
          </c:xVal>
          <c:yVal>
            <c:numRef>
              <c:f>'Payoff and Profit'!$F$10:$F$19</c:f>
              <c:numCache>
                <c:formatCode>0.00</c:formatCode>
                <c:ptCount val="10"/>
                <c:pt idx="0">
                  <c:v>0</c:v>
                </c:pt>
                <c:pt idx="1">
                  <c:v>18</c:v>
                </c:pt>
                <c:pt idx="2">
                  <c:v>42.349999999999909</c:v>
                </c:pt>
                <c:pt idx="3">
                  <c:v>82.200000000000045</c:v>
                </c:pt>
                <c:pt idx="4">
                  <c:v>48.950000000000045</c:v>
                </c:pt>
                <c:pt idx="5">
                  <c:v>66.849999999999909</c:v>
                </c:pt>
                <c:pt idx="6">
                  <c:v>37.599999999999909</c:v>
                </c:pt>
                <c:pt idx="7">
                  <c:v>49</c:v>
                </c:pt>
                <c:pt idx="8">
                  <c:v>11.900000000000091</c:v>
                </c:pt>
                <c:pt idx="9">
                  <c:v>15.900000000000091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7E4-4A53-BF38-97F82022BA79}"/>
            </c:ext>
          </c:extLst>
        </c:ser>
        <c:ser>
          <c:idx val="1"/>
          <c:order val="1"/>
          <c:tx>
            <c:strRef>
              <c:f>'Payoff and Profit'!$G$9</c:f>
              <c:strCache>
                <c:ptCount val="1"/>
                <c:pt idx="0">
                  <c:v>Profit for Put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'Payoff and Profit'!$C$10:$C$19</c:f>
              <c:numCache>
                <c:formatCode>0.00</c:formatCode>
                <c:ptCount val="10"/>
                <c:pt idx="0">
                  <c:v>1726.2</c:v>
                </c:pt>
                <c:pt idx="1">
                  <c:v>1682</c:v>
                </c:pt>
                <c:pt idx="2">
                  <c:v>1657.65</c:v>
                </c:pt>
                <c:pt idx="3">
                  <c:v>1617.8</c:v>
                </c:pt>
                <c:pt idx="4">
                  <c:v>1651.05</c:v>
                </c:pt>
                <c:pt idx="5">
                  <c:v>1633.15</c:v>
                </c:pt>
                <c:pt idx="6">
                  <c:v>1662.4</c:v>
                </c:pt>
                <c:pt idx="7">
                  <c:v>1651</c:v>
                </c:pt>
                <c:pt idx="8">
                  <c:v>1688.1</c:v>
                </c:pt>
                <c:pt idx="9">
                  <c:v>1684.1</c:v>
                </c:pt>
              </c:numCache>
            </c:numRef>
          </c:xVal>
          <c:yVal>
            <c:numRef>
              <c:f>'Payoff and Profit'!$G$10:$G$19</c:f>
              <c:numCache>
                <c:formatCode>0.00</c:formatCode>
                <c:ptCount val="10"/>
                <c:pt idx="0">
                  <c:v>-18.649999999999999</c:v>
                </c:pt>
                <c:pt idx="1">
                  <c:v>-0.64999999999999858</c:v>
                </c:pt>
                <c:pt idx="2">
                  <c:v>23.69999999999991</c:v>
                </c:pt>
                <c:pt idx="3">
                  <c:v>63.550000000000047</c:v>
                </c:pt>
                <c:pt idx="4">
                  <c:v>30.300000000000047</c:v>
                </c:pt>
                <c:pt idx="5">
                  <c:v>48.19999999999991</c:v>
                </c:pt>
                <c:pt idx="6">
                  <c:v>18.94999999999991</c:v>
                </c:pt>
                <c:pt idx="7">
                  <c:v>30.35</c:v>
                </c:pt>
                <c:pt idx="8">
                  <c:v>-6.7499999999999076</c:v>
                </c:pt>
                <c:pt idx="9">
                  <c:v>-2.7499999999999076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7E4-4A53-BF38-97F82022BA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072831"/>
        <c:axId val="121657199"/>
      </c:scatterChart>
      <c:valAx>
        <c:axId val="1210728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657199"/>
        <c:crosses val="autoZero"/>
        <c:crossBetween val="midCat"/>
      </c:valAx>
      <c:valAx>
        <c:axId val="1216571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07283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Short Call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'Payoff and Profit'!$D$23</c:f>
              <c:strCache>
                <c:ptCount val="1"/>
                <c:pt idx="0">
                  <c:v>Payoff for Call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'Payoff and Profit'!$C$24:$C$33</c:f>
              <c:numCache>
                <c:formatCode>0.00</c:formatCode>
                <c:ptCount val="10"/>
                <c:pt idx="0">
                  <c:v>1726.2</c:v>
                </c:pt>
                <c:pt idx="1">
                  <c:v>1682</c:v>
                </c:pt>
                <c:pt idx="2">
                  <c:v>1657.65</c:v>
                </c:pt>
                <c:pt idx="3">
                  <c:v>1617.8</c:v>
                </c:pt>
                <c:pt idx="4">
                  <c:v>1651.05</c:v>
                </c:pt>
                <c:pt idx="5">
                  <c:v>1633.15</c:v>
                </c:pt>
                <c:pt idx="6">
                  <c:v>1662.4</c:v>
                </c:pt>
                <c:pt idx="7">
                  <c:v>1651</c:v>
                </c:pt>
                <c:pt idx="8">
                  <c:v>1688.1</c:v>
                </c:pt>
                <c:pt idx="9">
                  <c:v>1684.1</c:v>
                </c:pt>
              </c:numCache>
            </c:numRef>
          </c:xVal>
          <c:yVal>
            <c:numRef>
              <c:f>'Payoff and Profit'!$D$24:$D$33</c:f>
              <c:numCache>
                <c:formatCode>0.00</c:formatCode>
                <c:ptCount val="10"/>
                <c:pt idx="0">
                  <c:v>-26.200000000000045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F3E-4E23-B5D7-85CA2B6DE4B6}"/>
            </c:ext>
          </c:extLst>
        </c:ser>
        <c:ser>
          <c:idx val="1"/>
          <c:order val="1"/>
          <c:tx>
            <c:strRef>
              <c:f>'Payoff and Profit'!$E$23</c:f>
              <c:strCache>
                <c:ptCount val="1"/>
                <c:pt idx="0">
                  <c:v>Profit for Call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'Payoff and Profit'!$C$24:$C$33</c:f>
              <c:numCache>
                <c:formatCode>0.00</c:formatCode>
                <c:ptCount val="10"/>
                <c:pt idx="0">
                  <c:v>1726.2</c:v>
                </c:pt>
                <c:pt idx="1">
                  <c:v>1682</c:v>
                </c:pt>
                <c:pt idx="2">
                  <c:v>1657.65</c:v>
                </c:pt>
                <c:pt idx="3">
                  <c:v>1617.8</c:v>
                </c:pt>
                <c:pt idx="4">
                  <c:v>1651.05</c:v>
                </c:pt>
                <c:pt idx="5">
                  <c:v>1633.15</c:v>
                </c:pt>
                <c:pt idx="6">
                  <c:v>1662.4</c:v>
                </c:pt>
                <c:pt idx="7">
                  <c:v>1651</c:v>
                </c:pt>
                <c:pt idx="8">
                  <c:v>1688.1</c:v>
                </c:pt>
                <c:pt idx="9">
                  <c:v>1684.1</c:v>
                </c:pt>
              </c:numCache>
            </c:numRef>
          </c:xVal>
          <c:yVal>
            <c:numRef>
              <c:f>'Payoff and Profit'!$E$24:$E$33</c:f>
              <c:numCache>
                <c:formatCode>0.00</c:formatCode>
                <c:ptCount val="10"/>
                <c:pt idx="0">
                  <c:v>30.699999999999953</c:v>
                </c:pt>
                <c:pt idx="1">
                  <c:v>56.9</c:v>
                </c:pt>
                <c:pt idx="2">
                  <c:v>56.9</c:v>
                </c:pt>
                <c:pt idx="3">
                  <c:v>56.9</c:v>
                </c:pt>
                <c:pt idx="4">
                  <c:v>56.9</c:v>
                </c:pt>
                <c:pt idx="5">
                  <c:v>56.9</c:v>
                </c:pt>
                <c:pt idx="6">
                  <c:v>56.9</c:v>
                </c:pt>
                <c:pt idx="7">
                  <c:v>56.9</c:v>
                </c:pt>
                <c:pt idx="8">
                  <c:v>56.9</c:v>
                </c:pt>
                <c:pt idx="9">
                  <c:v>56.9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F3E-4E23-B5D7-85CA2B6DE4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3962495"/>
        <c:axId val="118443007"/>
      </c:scatterChart>
      <c:valAx>
        <c:axId val="2839624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8443007"/>
        <c:crosses val="autoZero"/>
        <c:crossBetween val="midCat"/>
      </c:valAx>
      <c:valAx>
        <c:axId val="1184430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83962495"/>
        <c:crosses val="autoZero"/>
        <c:crossBetween val="midCat"/>
      </c:valAx>
      <c:spPr>
        <a:noFill/>
        <a:ln w="25400"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IN"/>
              <a:t>Short Put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'Payoff and Profit'!$F$23</c:f>
              <c:strCache>
                <c:ptCount val="1"/>
                <c:pt idx="0">
                  <c:v>Payoff for Put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'Payoff and Profit'!$C$24:$C$33</c:f>
              <c:numCache>
                <c:formatCode>0.00</c:formatCode>
                <c:ptCount val="10"/>
                <c:pt idx="0">
                  <c:v>1726.2</c:v>
                </c:pt>
                <c:pt idx="1">
                  <c:v>1682</c:v>
                </c:pt>
                <c:pt idx="2">
                  <c:v>1657.65</c:v>
                </c:pt>
                <c:pt idx="3">
                  <c:v>1617.8</c:v>
                </c:pt>
                <c:pt idx="4">
                  <c:v>1651.05</c:v>
                </c:pt>
                <c:pt idx="5">
                  <c:v>1633.15</c:v>
                </c:pt>
                <c:pt idx="6">
                  <c:v>1662.4</c:v>
                </c:pt>
                <c:pt idx="7">
                  <c:v>1651</c:v>
                </c:pt>
                <c:pt idx="8">
                  <c:v>1688.1</c:v>
                </c:pt>
                <c:pt idx="9">
                  <c:v>1684.1</c:v>
                </c:pt>
              </c:numCache>
            </c:numRef>
          </c:xVal>
          <c:yVal>
            <c:numRef>
              <c:f>'Payoff and Profit'!$F$24:$F$33</c:f>
              <c:numCache>
                <c:formatCode>0.00</c:formatCode>
                <c:ptCount val="10"/>
                <c:pt idx="0">
                  <c:v>0</c:v>
                </c:pt>
                <c:pt idx="1">
                  <c:v>-18</c:v>
                </c:pt>
                <c:pt idx="2">
                  <c:v>-42.349999999999909</c:v>
                </c:pt>
                <c:pt idx="3">
                  <c:v>-82.200000000000045</c:v>
                </c:pt>
                <c:pt idx="4">
                  <c:v>-48.950000000000045</c:v>
                </c:pt>
                <c:pt idx="5">
                  <c:v>-66.849999999999909</c:v>
                </c:pt>
                <c:pt idx="6">
                  <c:v>-37.599999999999909</c:v>
                </c:pt>
                <c:pt idx="7">
                  <c:v>-49</c:v>
                </c:pt>
                <c:pt idx="8">
                  <c:v>-11.900000000000091</c:v>
                </c:pt>
                <c:pt idx="9">
                  <c:v>-15.900000000000091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E9C-4D18-AAAE-0829486732E4}"/>
            </c:ext>
          </c:extLst>
        </c:ser>
        <c:ser>
          <c:idx val="1"/>
          <c:order val="1"/>
          <c:tx>
            <c:strRef>
              <c:f>'Payoff and Profit'!$G$23</c:f>
              <c:strCache>
                <c:ptCount val="1"/>
                <c:pt idx="0">
                  <c:v>Profit for Put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'Payoff and Profit'!$C$24:$C$33</c:f>
              <c:numCache>
                <c:formatCode>0.00</c:formatCode>
                <c:ptCount val="10"/>
                <c:pt idx="0">
                  <c:v>1726.2</c:v>
                </c:pt>
                <c:pt idx="1">
                  <c:v>1682</c:v>
                </c:pt>
                <c:pt idx="2">
                  <c:v>1657.65</c:v>
                </c:pt>
                <c:pt idx="3">
                  <c:v>1617.8</c:v>
                </c:pt>
                <c:pt idx="4">
                  <c:v>1651.05</c:v>
                </c:pt>
                <c:pt idx="5">
                  <c:v>1633.15</c:v>
                </c:pt>
                <c:pt idx="6">
                  <c:v>1662.4</c:v>
                </c:pt>
                <c:pt idx="7">
                  <c:v>1651</c:v>
                </c:pt>
                <c:pt idx="8">
                  <c:v>1688.1</c:v>
                </c:pt>
                <c:pt idx="9">
                  <c:v>1684.1</c:v>
                </c:pt>
              </c:numCache>
            </c:numRef>
          </c:xVal>
          <c:yVal>
            <c:numRef>
              <c:f>'Payoff and Profit'!$G$24:$G$33</c:f>
              <c:numCache>
                <c:formatCode>0.00</c:formatCode>
                <c:ptCount val="10"/>
                <c:pt idx="0">
                  <c:v>18.649999999999999</c:v>
                </c:pt>
                <c:pt idx="1">
                  <c:v>0.64999999999999858</c:v>
                </c:pt>
                <c:pt idx="2">
                  <c:v>-23.69999999999991</c:v>
                </c:pt>
                <c:pt idx="3">
                  <c:v>-63.550000000000047</c:v>
                </c:pt>
                <c:pt idx="4">
                  <c:v>-30.300000000000047</c:v>
                </c:pt>
                <c:pt idx="5">
                  <c:v>-48.19999999999991</c:v>
                </c:pt>
                <c:pt idx="6">
                  <c:v>-18.94999999999991</c:v>
                </c:pt>
                <c:pt idx="7">
                  <c:v>-30.35</c:v>
                </c:pt>
                <c:pt idx="8">
                  <c:v>6.7499999999999076</c:v>
                </c:pt>
                <c:pt idx="9">
                  <c:v>2.7499999999999076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E9C-4D18-AAAE-0829486732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777631"/>
        <c:axId val="2106935855"/>
      </c:scatterChart>
      <c:valAx>
        <c:axId val="1207776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06935855"/>
        <c:crosses val="autoZero"/>
        <c:crossBetween val="midCat"/>
      </c:valAx>
      <c:valAx>
        <c:axId val="21069358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77763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22225</xdr:colOff>
      <xdr:row>3</xdr:row>
      <xdr:rowOff>50800</xdr:rowOff>
    </xdr:from>
    <xdr:to>
      <xdr:col>15</xdr:col>
      <xdr:colOff>327025</xdr:colOff>
      <xdr:row>18</xdr:row>
      <xdr:rowOff>31750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AF97911-9677-4FB0-A552-C53C35CA41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50725</xdr:colOff>
      <xdr:row>3</xdr:row>
      <xdr:rowOff>37213</xdr:rowOff>
    </xdr:from>
    <xdr:to>
      <xdr:col>23</xdr:col>
      <xdr:colOff>355526</xdr:colOff>
      <xdr:row>18</xdr:row>
      <xdr:rowOff>18163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9279321-EC9A-4DFC-A9AE-159E3E3F441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394291</xdr:colOff>
      <xdr:row>22</xdr:row>
      <xdr:rowOff>46075</xdr:rowOff>
    </xdr:from>
    <xdr:to>
      <xdr:col>16</xdr:col>
      <xdr:colOff>63500</xdr:colOff>
      <xdr:row>36</xdr:row>
      <xdr:rowOff>177209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89E6273-B1B2-46A6-992B-C20BB13511C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17</xdr:col>
      <xdr:colOff>10338</xdr:colOff>
      <xdr:row>22</xdr:row>
      <xdr:rowOff>46075</xdr:rowOff>
    </xdr:from>
    <xdr:to>
      <xdr:col>24</xdr:col>
      <xdr:colOff>292396</xdr:colOff>
      <xdr:row>37</xdr:row>
      <xdr:rowOff>55378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FF4D9F9F-9A74-4B8B-9C11-4696505FF30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9F21D8-2064-48B3-8518-9FD99B6516C4}">
  <dimension ref="A2:G33"/>
  <sheetViews>
    <sheetView tabSelected="1" zoomScale="80" zoomScaleNormal="80" workbookViewId="0">
      <selection activeCell="F27" sqref="F27"/>
    </sheetView>
  </sheetViews>
  <sheetFormatPr defaultRowHeight="14.5" x14ac:dyDescent="0.35"/>
  <cols>
    <col min="1" max="1" width="15.81640625" customWidth="1"/>
    <col min="2" max="2" width="15.6328125" customWidth="1"/>
    <col min="3" max="3" width="27" customWidth="1"/>
    <col min="4" max="4" width="28.81640625" customWidth="1"/>
    <col min="5" max="5" width="21.54296875" customWidth="1"/>
    <col min="6" max="6" width="16.453125" customWidth="1"/>
    <col min="7" max="7" width="20.54296875" customWidth="1"/>
  </cols>
  <sheetData>
    <row r="2" spans="1:7" x14ac:dyDescent="0.35">
      <c r="C2" t="s">
        <v>10</v>
      </c>
      <c r="D2" s="12" t="s">
        <v>12</v>
      </c>
    </row>
    <row r="3" spans="1:7" x14ac:dyDescent="0.35">
      <c r="C3" t="s">
        <v>9</v>
      </c>
      <c r="D3" s="5">
        <v>1700</v>
      </c>
    </row>
    <row r="4" spans="1:7" x14ac:dyDescent="0.35">
      <c r="C4" t="s">
        <v>0</v>
      </c>
      <c r="D4" s="14">
        <v>56.9</v>
      </c>
    </row>
    <row r="5" spans="1:7" x14ac:dyDescent="0.35">
      <c r="C5" t="s">
        <v>1</v>
      </c>
      <c r="D5" s="14">
        <v>18.649999999999999</v>
      </c>
    </row>
    <row r="7" spans="1:7" ht="15" thickBot="1" x14ac:dyDescent="0.4"/>
    <row r="8" spans="1:7" x14ac:dyDescent="0.35">
      <c r="B8" s="4"/>
      <c r="C8" s="15" t="s">
        <v>2</v>
      </c>
      <c r="D8" s="16"/>
      <c r="E8" s="16"/>
      <c r="F8" s="16"/>
      <c r="G8" s="17"/>
    </row>
    <row r="9" spans="1:7" x14ac:dyDescent="0.35">
      <c r="B9" s="1" t="s">
        <v>11</v>
      </c>
      <c r="C9" s="1" t="s">
        <v>3</v>
      </c>
      <c r="D9" t="s">
        <v>4</v>
      </c>
      <c r="E9" t="s">
        <v>5</v>
      </c>
      <c r="F9" t="s">
        <v>6</v>
      </c>
      <c r="G9" s="2" t="s">
        <v>7</v>
      </c>
    </row>
    <row r="10" spans="1:7" x14ac:dyDescent="0.35">
      <c r="A10" s="13">
        <v>45566</v>
      </c>
      <c r="B10" s="1">
        <v>1</v>
      </c>
      <c r="C10" s="6">
        <v>1726.2</v>
      </c>
      <c r="D10" s="8">
        <f>MAX(0,C10-$D$3)</f>
        <v>26.200000000000045</v>
      </c>
      <c r="E10" s="8">
        <f>D10-$D$4</f>
        <v>-30.699999999999953</v>
      </c>
      <c r="F10" s="8">
        <f>MAX(0,$D$3-C10)</f>
        <v>0</v>
      </c>
      <c r="G10" s="9">
        <f>F10-$D$5</f>
        <v>-18.649999999999999</v>
      </c>
    </row>
    <row r="11" spans="1:7" x14ac:dyDescent="0.35">
      <c r="A11" s="13">
        <v>45568</v>
      </c>
      <c r="B11" s="1">
        <v>2</v>
      </c>
      <c r="C11" s="6">
        <v>1682</v>
      </c>
      <c r="D11" s="8">
        <f t="shared" ref="D11:D19" si="0">MAX(0,C11-$D$3)</f>
        <v>0</v>
      </c>
      <c r="E11" s="8">
        <f t="shared" ref="E11:E19" si="1">D11-$D$4</f>
        <v>-56.9</v>
      </c>
      <c r="F11" s="8">
        <f t="shared" ref="F11:F19" si="2">MAX(0,$D$3-C11)</f>
        <v>18</v>
      </c>
      <c r="G11" s="9">
        <f t="shared" ref="G11:G19" si="3">F11-$D$5</f>
        <v>-0.64999999999999858</v>
      </c>
    </row>
    <row r="12" spans="1:7" x14ac:dyDescent="0.35">
      <c r="A12" s="13">
        <v>45569</v>
      </c>
      <c r="B12" s="1">
        <v>3</v>
      </c>
      <c r="C12" s="6">
        <v>1657.65</v>
      </c>
      <c r="D12" s="8">
        <f t="shared" si="0"/>
        <v>0</v>
      </c>
      <c r="E12" s="8">
        <f t="shared" si="1"/>
        <v>-56.9</v>
      </c>
      <c r="F12" s="8">
        <f t="shared" si="2"/>
        <v>42.349999999999909</v>
      </c>
      <c r="G12" s="9">
        <f t="shared" si="3"/>
        <v>23.69999999999991</v>
      </c>
    </row>
    <row r="13" spans="1:7" x14ac:dyDescent="0.35">
      <c r="A13" s="13">
        <v>45572</v>
      </c>
      <c r="B13" s="1">
        <v>4</v>
      </c>
      <c r="C13" s="6">
        <v>1617.8</v>
      </c>
      <c r="D13" s="8">
        <f t="shared" si="0"/>
        <v>0</v>
      </c>
      <c r="E13" s="8">
        <f t="shared" si="1"/>
        <v>-56.9</v>
      </c>
      <c r="F13" s="8">
        <f t="shared" si="2"/>
        <v>82.200000000000045</v>
      </c>
      <c r="G13" s="9">
        <f t="shared" si="3"/>
        <v>63.550000000000047</v>
      </c>
    </row>
    <row r="14" spans="1:7" x14ac:dyDescent="0.35">
      <c r="A14" s="13">
        <v>45573</v>
      </c>
      <c r="B14" s="1">
        <v>5</v>
      </c>
      <c r="C14" s="6">
        <v>1651.05</v>
      </c>
      <c r="D14" s="8">
        <f t="shared" si="0"/>
        <v>0</v>
      </c>
      <c r="E14" s="8">
        <f t="shared" si="1"/>
        <v>-56.9</v>
      </c>
      <c r="F14" s="8">
        <f t="shared" si="2"/>
        <v>48.950000000000045</v>
      </c>
      <c r="G14" s="9">
        <f t="shared" si="3"/>
        <v>30.300000000000047</v>
      </c>
    </row>
    <row r="15" spans="1:7" x14ac:dyDescent="0.35">
      <c r="A15" s="13">
        <v>45574</v>
      </c>
      <c r="B15" s="1">
        <v>6</v>
      </c>
      <c r="C15" s="6">
        <v>1633.15</v>
      </c>
      <c r="D15" s="8">
        <f t="shared" si="0"/>
        <v>0</v>
      </c>
      <c r="E15" s="8">
        <f t="shared" si="1"/>
        <v>-56.9</v>
      </c>
      <c r="F15" s="8">
        <f t="shared" si="2"/>
        <v>66.849999999999909</v>
      </c>
      <c r="G15" s="9">
        <f t="shared" si="3"/>
        <v>48.19999999999991</v>
      </c>
    </row>
    <row r="16" spans="1:7" x14ac:dyDescent="0.35">
      <c r="A16" s="13">
        <v>45575</v>
      </c>
      <c r="B16" s="1">
        <v>7</v>
      </c>
      <c r="C16" s="6">
        <v>1662.4</v>
      </c>
      <c r="D16" s="8">
        <f t="shared" si="0"/>
        <v>0</v>
      </c>
      <c r="E16" s="8">
        <f t="shared" si="1"/>
        <v>-56.9</v>
      </c>
      <c r="F16" s="8">
        <f t="shared" si="2"/>
        <v>37.599999999999909</v>
      </c>
      <c r="G16" s="9">
        <f t="shared" si="3"/>
        <v>18.94999999999991</v>
      </c>
    </row>
    <row r="17" spans="1:7" x14ac:dyDescent="0.35">
      <c r="A17" s="13">
        <v>45576</v>
      </c>
      <c r="B17" s="1">
        <v>8</v>
      </c>
      <c r="C17" s="6">
        <v>1651</v>
      </c>
      <c r="D17" s="8">
        <f t="shared" si="0"/>
        <v>0</v>
      </c>
      <c r="E17" s="8">
        <f t="shared" si="1"/>
        <v>-56.9</v>
      </c>
      <c r="F17" s="8">
        <f t="shared" si="2"/>
        <v>49</v>
      </c>
      <c r="G17" s="9">
        <f t="shared" si="3"/>
        <v>30.35</v>
      </c>
    </row>
    <row r="18" spans="1:7" x14ac:dyDescent="0.35">
      <c r="A18" s="13">
        <v>45579</v>
      </c>
      <c r="B18" s="1">
        <v>9</v>
      </c>
      <c r="C18" s="6">
        <v>1688.1</v>
      </c>
      <c r="D18" s="8">
        <f t="shared" si="0"/>
        <v>0</v>
      </c>
      <c r="E18" s="8">
        <f t="shared" si="1"/>
        <v>-56.9</v>
      </c>
      <c r="F18" s="8">
        <f t="shared" si="2"/>
        <v>11.900000000000091</v>
      </c>
      <c r="G18" s="9">
        <f t="shared" si="3"/>
        <v>-6.7499999999999076</v>
      </c>
    </row>
    <row r="19" spans="1:7" ht="15" thickBot="1" x14ac:dyDescent="0.4">
      <c r="A19" s="13">
        <v>45580</v>
      </c>
      <c r="B19" s="3">
        <v>10</v>
      </c>
      <c r="C19" s="7">
        <v>1684.1</v>
      </c>
      <c r="D19" s="10">
        <f t="shared" si="0"/>
        <v>0</v>
      </c>
      <c r="E19" s="10">
        <f t="shared" si="1"/>
        <v>-56.9</v>
      </c>
      <c r="F19" s="10">
        <f t="shared" si="2"/>
        <v>15.900000000000091</v>
      </c>
      <c r="G19" s="11">
        <f t="shared" si="3"/>
        <v>-2.7499999999999076</v>
      </c>
    </row>
    <row r="21" spans="1:7" ht="15" thickBot="1" x14ac:dyDescent="0.4"/>
    <row r="22" spans="1:7" x14ac:dyDescent="0.35">
      <c r="B22" s="4"/>
      <c r="C22" s="15" t="s">
        <v>8</v>
      </c>
      <c r="D22" s="16"/>
      <c r="E22" s="16"/>
      <c r="F22" s="16"/>
      <c r="G22" s="17"/>
    </row>
    <row r="23" spans="1:7" x14ac:dyDescent="0.35">
      <c r="B23" s="1" t="s">
        <v>11</v>
      </c>
      <c r="C23" s="1" t="s">
        <v>3</v>
      </c>
      <c r="D23" t="s">
        <v>4</v>
      </c>
      <c r="E23" t="s">
        <v>5</v>
      </c>
      <c r="F23" t="s">
        <v>6</v>
      </c>
      <c r="G23" s="2" t="s">
        <v>7</v>
      </c>
    </row>
    <row r="24" spans="1:7" x14ac:dyDescent="0.35">
      <c r="A24" s="13">
        <v>45566</v>
      </c>
      <c r="B24" s="1">
        <v>1</v>
      </c>
      <c r="C24" s="6">
        <v>1726.2</v>
      </c>
      <c r="D24" s="8">
        <f>MIN(0,-(C24-$D$3))</f>
        <v>-26.200000000000045</v>
      </c>
      <c r="E24" s="8">
        <f>D24+$D$4</f>
        <v>30.699999999999953</v>
      </c>
      <c r="F24" s="8">
        <f>MIN(0, -($D$3-C24))</f>
        <v>0</v>
      </c>
      <c r="G24" s="9">
        <f>F24+$D$5</f>
        <v>18.649999999999999</v>
      </c>
    </row>
    <row r="25" spans="1:7" x14ac:dyDescent="0.35">
      <c r="A25" s="13">
        <v>45568</v>
      </c>
      <c r="B25" s="1">
        <v>2</v>
      </c>
      <c r="C25" s="6">
        <v>1682</v>
      </c>
      <c r="D25" s="8">
        <f t="shared" ref="D25:D33" si="4">MIN(0,-(C25-$D$3))</f>
        <v>0</v>
      </c>
      <c r="E25" s="8">
        <f t="shared" ref="E25:E33" si="5">D25+$D$4</f>
        <v>56.9</v>
      </c>
      <c r="F25" s="8">
        <f t="shared" ref="F25:F33" si="6">MIN(0, -($D$3-C25))</f>
        <v>-18</v>
      </c>
      <c r="G25" s="9">
        <f t="shared" ref="G25:G33" si="7">F25+$D$5</f>
        <v>0.64999999999999858</v>
      </c>
    </row>
    <row r="26" spans="1:7" x14ac:dyDescent="0.35">
      <c r="A26" s="13">
        <v>45569</v>
      </c>
      <c r="B26" s="1">
        <v>3</v>
      </c>
      <c r="C26" s="6">
        <v>1657.65</v>
      </c>
      <c r="D26" s="8">
        <f t="shared" si="4"/>
        <v>0</v>
      </c>
      <c r="E26" s="8">
        <f t="shared" si="5"/>
        <v>56.9</v>
      </c>
      <c r="F26" s="8">
        <f t="shared" si="6"/>
        <v>-42.349999999999909</v>
      </c>
      <c r="G26" s="9">
        <f t="shared" si="7"/>
        <v>-23.69999999999991</v>
      </c>
    </row>
    <row r="27" spans="1:7" x14ac:dyDescent="0.35">
      <c r="A27" s="13">
        <v>45572</v>
      </c>
      <c r="B27" s="1">
        <v>4</v>
      </c>
      <c r="C27" s="6">
        <v>1617.8</v>
      </c>
      <c r="D27" s="8">
        <f t="shared" si="4"/>
        <v>0</v>
      </c>
      <c r="E27" s="8">
        <f t="shared" si="5"/>
        <v>56.9</v>
      </c>
      <c r="F27" s="8">
        <f t="shared" si="6"/>
        <v>-82.200000000000045</v>
      </c>
      <c r="G27" s="9">
        <f t="shared" si="7"/>
        <v>-63.550000000000047</v>
      </c>
    </row>
    <row r="28" spans="1:7" x14ac:dyDescent="0.35">
      <c r="A28" s="13">
        <v>45573</v>
      </c>
      <c r="B28" s="1">
        <v>5</v>
      </c>
      <c r="C28" s="6">
        <v>1651.05</v>
      </c>
      <c r="D28" s="8">
        <f t="shared" si="4"/>
        <v>0</v>
      </c>
      <c r="E28" s="8">
        <f t="shared" si="5"/>
        <v>56.9</v>
      </c>
      <c r="F28" s="8">
        <f t="shared" si="6"/>
        <v>-48.950000000000045</v>
      </c>
      <c r="G28" s="9">
        <f t="shared" si="7"/>
        <v>-30.300000000000047</v>
      </c>
    </row>
    <row r="29" spans="1:7" x14ac:dyDescent="0.35">
      <c r="A29" s="13">
        <v>45574</v>
      </c>
      <c r="B29" s="1">
        <v>6</v>
      </c>
      <c r="C29" s="6">
        <v>1633.15</v>
      </c>
      <c r="D29" s="8">
        <f t="shared" si="4"/>
        <v>0</v>
      </c>
      <c r="E29" s="8">
        <f t="shared" si="5"/>
        <v>56.9</v>
      </c>
      <c r="F29" s="8">
        <f t="shared" si="6"/>
        <v>-66.849999999999909</v>
      </c>
      <c r="G29" s="9">
        <f t="shared" si="7"/>
        <v>-48.19999999999991</v>
      </c>
    </row>
    <row r="30" spans="1:7" x14ac:dyDescent="0.35">
      <c r="A30" s="13">
        <v>45575</v>
      </c>
      <c r="B30" s="1">
        <v>7</v>
      </c>
      <c r="C30" s="6">
        <v>1662.4</v>
      </c>
      <c r="D30" s="8">
        <f t="shared" si="4"/>
        <v>0</v>
      </c>
      <c r="E30" s="8">
        <f t="shared" si="5"/>
        <v>56.9</v>
      </c>
      <c r="F30" s="8">
        <f t="shared" si="6"/>
        <v>-37.599999999999909</v>
      </c>
      <c r="G30" s="9">
        <f t="shared" si="7"/>
        <v>-18.94999999999991</v>
      </c>
    </row>
    <row r="31" spans="1:7" x14ac:dyDescent="0.35">
      <c r="A31" s="13">
        <v>45576</v>
      </c>
      <c r="B31" s="1">
        <v>8</v>
      </c>
      <c r="C31" s="6">
        <v>1651</v>
      </c>
      <c r="D31" s="8">
        <f t="shared" si="4"/>
        <v>0</v>
      </c>
      <c r="E31" s="8">
        <f t="shared" si="5"/>
        <v>56.9</v>
      </c>
      <c r="F31" s="8">
        <f t="shared" si="6"/>
        <v>-49</v>
      </c>
      <c r="G31" s="9">
        <f t="shared" si="7"/>
        <v>-30.35</v>
      </c>
    </row>
    <row r="32" spans="1:7" x14ac:dyDescent="0.35">
      <c r="A32" s="13">
        <v>45579</v>
      </c>
      <c r="B32" s="1">
        <v>9</v>
      </c>
      <c r="C32" s="6">
        <v>1688.1</v>
      </c>
      <c r="D32" s="8">
        <f t="shared" si="4"/>
        <v>0</v>
      </c>
      <c r="E32" s="8">
        <f t="shared" si="5"/>
        <v>56.9</v>
      </c>
      <c r="F32" s="8">
        <f t="shared" si="6"/>
        <v>-11.900000000000091</v>
      </c>
      <c r="G32" s="9">
        <f t="shared" si="7"/>
        <v>6.7499999999999076</v>
      </c>
    </row>
    <row r="33" spans="1:7" ht="15" thickBot="1" x14ac:dyDescent="0.4">
      <c r="A33" s="13">
        <v>45580</v>
      </c>
      <c r="B33" s="3">
        <v>10</v>
      </c>
      <c r="C33" s="7">
        <v>1684.1</v>
      </c>
      <c r="D33" s="10">
        <f t="shared" si="4"/>
        <v>0</v>
      </c>
      <c r="E33" s="10">
        <f t="shared" si="5"/>
        <v>56.9</v>
      </c>
      <c r="F33" s="10">
        <f t="shared" si="6"/>
        <v>-15.900000000000091</v>
      </c>
      <c r="G33" s="11">
        <f t="shared" si="7"/>
        <v>2.7499999999999076</v>
      </c>
    </row>
  </sheetData>
  <mergeCells count="2">
    <mergeCell ref="C8:G8"/>
    <mergeCell ref="C22:G2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Payoff and Profit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2019-03-03T13:58:27Z</dcterms:created>
  <dcterms:modified xsi:type="dcterms:W3CDTF">2024-11-04T17:33:04Z</dcterms:modified>
</cp:coreProperties>
</file>