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April 13/"/>
    </mc:Choice>
  </mc:AlternateContent>
  <xr:revisionPtr revIDLastSave="137" documentId="8_{7883A876-7E62-4A8A-95FA-774D8D2E84A3}" xr6:coauthVersionLast="47" xr6:coauthVersionMax="47" xr10:uidLastSave="{4CAFD954-B447-4119-B2AB-E12AFAB0C0BF}"/>
  <bookViews>
    <workbookView xWindow="-110" yWindow="-110" windowWidth="19420" windowHeight="11500" xr2:uid="{44CDC2E6-5C13-4CF4-BFAA-CA3A9C0203CD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" i="2" l="1"/>
  <c r="D9" i="2"/>
  <c r="B9" i="2"/>
  <c r="D2" i="2"/>
  <c r="B21" i="2"/>
  <c r="B10" i="2"/>
  <c r="D6" i="2"/>
  <c r="D7" i="2" s="1"/>
  <c r="B6" i="2"/>
  <c r="B15" i="2" s="1"/>
  <c r="B16" i="2" s="1"/>
  <c r="D5" i="2"/>
  <c r="D10" i="2" s="1"/>
  <c r="D4" i="2"/>
  <c r="B7" i="2" l="1"/>
  <c r="B11" i="2" s="1"/>
  <c r="B22" i="2"/>
  <c r="B17" i="2"/>
  <c r="D8" i="2"/>
  <c r="D11" i="2"/>
  <c r="B8" i="2" l="1"/>
  <c r="B19" i="2" s="1"/>
</calcChain>
</file>

<file path=xl/sharedStrings.xml><?xml version="1.0" encoding="utf-8"?>
<sst xmlns="http://schemas.openxmlformats.org/spreadsheetml/2006/main" count="21" uniqueCount="16">
  <si>
    <t>Volatility</t>
  </si>
  <si>
    <t>Amount</t>
  </si>
  <si>
    <t>N</t>
  </si>
  <si>
    <t>X</t>
  </si>
  <si>
    <t>Std dev of change in portfolio in 1 day</t>
  </si>
  <si>
    <t>Std dev of change in portfolio in 10 days</t>
  </si>
  <si>
    <t>VaR</t>
  </si>
  <si>
    <t>Portfolio</t>
  </si>
  <si>
    <t>Correlation</t>
  </si>
  <si>
    <t>10-day VaR</t>
  </si>
  <si>
    <t>Benefits of diversification</t>
  </si>
  <si>
    <t>Expected Shortfall</t>
  </si>
  <si>
    <t>ES - numerator</t>
  </si>
  <si>
    <t>ES - denominator</t>
  </si>
  <si>
    <t>Gold</t>
  </si>
  <si>
    <t>Silver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</si>
</sst>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.0000"/>
    <numFmt numFmtId="165" formatCode="0.000"/>
    <numFmt numFmtId="166" formatCode="_ * #,##0_ ;_ * \-#,##0_ ;_ * &quot;-&quot;??_ ;_ @_ 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1" applyNumberFormat="1" applyFont="1"/>
    <xf numFmtId="166" fontId="0" fillId="0" borderId="0" xfId="0" applyNumberFormat="1"/>
    <xf numFmtId="10" fontId="0" fillId="0" borderId="0" xfId="2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60BC9-FACB-4F15-9FDB-4890C469ACFC}">
  <dimension ref="A1:D22"/>
  <sheetViews>
    <sheetView tabSelected="1" workbookViewId="0">
      <selection activeCell="D14" sqref="D14"/>
    </sheetView>
  </sheetViews>
  <sheetFormatPr defaultRowHeight="14.5" x14ac:dyDescent="0.35"/>
  <cols>
    <col min="1" max="1" width="32.453125" bestFit="1" customWidth="1"/>
    <col min="2" max="2" width="11.1796875" bestFit="1" customWidth="1"/>
    <col min="4" max="4" width="9.6328125" bestFit="1" customWidth="1"/>
  </cols>
  <sheetData>
    <row r="1" spans="1:4" x14ac:dyDescent="0.35">
      <c r="B1" t="s">
        <v>14</v>
      </c>
      <c r="D1" t="s">
        <v>15</v>
      </c>
    </row>
    <row r="2" spans="1:4" x14ac:dyDescent="0.35">
      <c r="A2" t="s">
        <v>1</v>
      </c>
      <c r="B2" s="4">
        <v>300000</v>
      </c>
      <c r="D2" s="4">
        <f>500000</f>
        <v>500000</v>
      </c>
    </row>
    <row r="3" spans="1:4" x14ac:dyDescent="0.35">
      <c r="A3" t="s">
        <v>0</v>
      </c>
      <c r="B3" s="6">
        <v>1.7999999999999999E-2</v>
      </c>
      <c r="D3" s="6">
        <v>1.2E-2</v>
      </c>
    </row>
    <row r="4" spans="1:4" x14ac:dyDescent="0.35">
      <c r="A4" t="s">
        <v>2</v>
      </c>
      <c r="B4">
        <v>10</v>
      </c>
      <c r="D4">
        <f>B4</f>
        <v>10</v>
      </c>
    </row>
    <row r="5" spans="1:4" x14ac:dyDescent="0.35">
      <c r="A5" t="s">
        <v>3</v>
      </c>
      <c r="B5">
        <v>0.97499999999999998</v>
      </c>
      <c r="D5">
        <f>B5</f>
        <v>0.97499999999999998</v>
      </c>
    </row>
    <row r="6" spans="1:4" x14ac:dyDescent="0.35">
      <c r="A6" t="s">
        <v>4</v>
      </c>
      <c r="B6">
        <f>B2*B3</f>
        <v>5400</v>
      </c>
      <c r="D6" s="5">
        <f>D2*D3</f>
        <v>6000</v>
      </c>
    </row>
    <row r="7" spans="1:4" x14ac:dyDescent="0.35">
      <c r="A7" t="s">
        <v>5</v>
      </c>
      <c r="B7" s="1">
        <f>B6*SQRT(B4)</f>
        <v>17076.29936490925</v>
      </c>
      <c r="D7" s="5">
        <f>D6*SQRT(D4)</f>
        <v>18973.665961010276</v>
      </c>
    </row>
    <row r="8" spans="1:4" x14ac:dyDescent="0.35">
      <c r="A8" t="s">
        <v>6</v>
      </c>
      <c r="B8" s="1">
        <f>B7*NORMSINV(B5)</f>
        <v>33468.931744446323</v>
      </c>
      <c r="D8" s="5">
        <f>D7*NORMSINV(D5)</f>
        <v>37187.701938273683</v>
      </c>
    </row>
    <row r="9" spans="1:4" x14ac:dyDescent="0.35">
      <c r="A9" t="s">
        <v>12</v>
      </c>
      <c r="B9" s="1">
        <f>(B7*(EXP(-(NORMSINV(B5)*NORMSINV(B5)/2))))</f>
        <v>2501.6789581428861</v>
      </c>
      <c r="D9" s="1">
        <f>(D7*(EXP(-(NORMSINV(B5)*NORMSINV(B5)/2))))</f>
        <v>2779.6432868254292</v>
      </c>
    </row>
    <row r="10" spans="1:4" x14ac:dyDescent="0.35">
      <c r="A10" t="s">
        <v>13</v>
      </c>
      <c r="B10" s="3">
        <f>SQRT(2*3.14)*(1-B5)</f>
        <v>6.2649820430708394E-2</v>
      </c>
      <c r="C10" s="2"/>
      <c r="D10" s="3">
        <f>SQRT(2*3.14)*(1-D5)</f>
        <v>6.2649820430708394E-2</v>
      </c>
    </row>
    <row r="11" spans="1:4" x14ac:dyDescent="0.35">
      <c r="A11" t="s">
        <v>11</v>
      </c>
      <c r="B11" s="1">
        <f>B9/B10</f>
        <v>39931.143312849221</v>
      </c>
      <c r="C11" s="2"/>
      <c r="D11" s="1">
        <f>D9/D10</f>
        <v>44367.937014276918</v>
      </c>
    </row>
    <row r="12" spans="1:4" x14ac:dyDescent="0.35">
      <c r="B12" s="1"/>
      <c r="C12" s="2"/>
      <c r="D12" s="1"/>
    </row>
    <row r="13" spans="1:4" x14ac:dyDescent="0.35">
      <c r="A13" t="s">
        <v>7</v>
      </c>
    </row>
    <row r="14" spans="1:4" x14ac:dyDescent="0.35">
      <c r="A14" t="s">
        <v>8</v>
      </c>
      <c r="B14">
        <v>0.6</v>
      </c>
    </row>
    <row r="15" spans="1:4" x14ac:dyDescent="0.35">
      <c r="A15" t="s">
        <v>4</v>
      </c>
      <c r="B15" s="5">
        <f>SQRT(B6*B6+D6*D6+2*B14*B6*D6)</f>
        <v>10200</v>
      </c>
    </row>
    <row r="16" spans="1:4" x14ac:dyDescent="0.35">
      <c r="A16" t="s">
        <v>5</v>
      </c>
      <c r="B16" s="5">
        <f>B15*SQRT(B4)</f>
        <v>32255.232133717473</v>
      </c>
    </row>
    <row r="17" spans="1:2" x14ac:dyDescent="0.35">
      <c r="A17" t="s">
        <v>9</v>
      </c>
      <c r="B17" s="5">
        <f>B16*NORMSINV(B5)</f>
        <v>63219.093295065271</v>
      </c>
    </row>
    <row r="19" spans="1:2" x14ac:dyDescent="0.35">
      <c r="A19" t="s">
        <v>10</v>
      </c>
      <c r="B19" s="5">
        <f>B8+D8-B17</f>
        <v>7437.5403876547425</v>
      </c>
    </row>
    <row r="20" spans="1:2" x14ac:dyDescent="0.35">
      <c r="A20" t="s">
        <v>12</v>
      </c>
      <c r="B20" s="1">
        <f>(B16*(EXP(-(NORMSINV(B5)*NORMSINV(B5)/2))))</f>
        <v>4725.3935876032301</v>
      </c>
    </row>
    <row r="21" spans="1:2" x14ac:dyDescent="0.35">
      <c r="A21" t="s">
        <v>13</v>
      </c>
      <c r="B21" s="3">
        <f>SQRT(2*3.14)*(1-B5)</f>
        <v>6.2649820430708394E-2</v>
      </c>
    </row>
    <row r="22" spans="1:2" x14ac:dyDescent="0.35">
      <c r="A22" t="s">
        <v>11</v>
      </c>
      <c r="B22" s="1">
        <f>B20/B21</f>
        <v>75425.492924270773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2024-04-11T07:15:07Z</dcterms:created>
  <dcterms:modified xsi:type="dcterms:W3CDTF">2024-04-13T07:19:24Z</dcterms:modified>
</cp:coreProperties>
</file>