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halini\Desktop\EEP\FRM\"/>
    </mc:Choice>
  </mc:AlternateContent>
  <xr:revisionPtr revIDLastSave="0" documentId="13_ncr:1_{C0C4A95E-E1A0-47FD-9347-4BB79BA1F901}" xr6:coauthVersionLast="47" xr6:coauthVersionMax="47" xr10:uidLastSave="{00000000-0000-0000-0000-000000000000}"/>
  <bookViews>
    <workbookView xWindow="-110" yWindow="-110" windowWidth="19420" windowHeight="10300" activeTab="3" xr2:uid="{00000000-000D-0000-FFFF-FFFF00000000}"/>
  </bookViews>
  <sheets>
    <sheet name="Chart1" sheetId="2" r:id="rId1"/>
    <sheet name="SENSEX DATA" sheetId="1" r:id="rId2"/>
    <sheet name="Nifty Data " sheetId="3" r:id="rId3"/>
    <sheet name="Regression" sheetId="4" r:id="rId4"/>
  </sheets>
  <definedNames>
    <definedName name="PREDICT">'SENSEX DATA'!$E$2:$E$908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3" l="1"/>
  <c r="E6" i="3"/>
  <c r="DI5" i="3"/>
  <c r="DI6" i="3" s="1"/>
  <c r="DH5" i="3"/>
  <c r="DH6" i="3" s="1"/>
  <c r="DG5" i="3"/>
  <c r="DG6" i="3" s="1"/>
  <c r="DF5" i="3"/>
  <c r="DF6" i="3" s="1"/>
  <c r="DE5" i="3"/>
  <c r="DE6" i="3" s="1"/>
  <c r="DD5" i="3"/>
  <c r="DD6" i="3" s="1"/>
  <c r="DC5" i="3"/>
  <c r="DC6" i="3" s="1"/>
  <c r="DB5" i="3"/>
  <c r="DB6" i="3" s="1"/>
  <c r="DA5" i="3"/>
  <c r="DA6" i="3" s="1"/>
  <c r="CZ5" i="3"/>
  <c r="CZ6" i="3" s="1"/>
  <c r="CY5" i="3"/>
  <c r="CY6" i="3" s="1"/>
  <c r="CX5" i="3"/>
  <c r="CX6" i="3" s="1"/>
  <c r="CW5" i="3"/>
  <c r="CW6" i="3" s="1"/>
  <c r="CV5" i="3"/>
  <c r="CV6" i="3" s="1"/>
  <c r="CU5" i="3"/>
  <c r="CU6" i="3" s="1"/>
  <c r="CT5" i="3"/>
  <c r="CT6" i="3" s="1"/>
  <c r="CS5" i="3"/>
  <c r="CS6" i="3" s="1"/>
  <c r="CR5" i="3"/>
  <c r="CR6" i="3" s="1"/>
  <c r="CQ5" i="3"/>
  <c r="CQ6" i="3" s="1"/>
  <c r="CP5" i="3"/>
  <c r="CP6" i="3" s="1"/>
  <c r="CO5" i="3"/>
  <c r="CO6" i="3" s="1"/>
  <c r="CN5" i="3"/>
  <c r="CN6" i="3" s="1"/>
  <c r="CM5" i="3"/>
  <c r="CM6" i="3" s="1"/>
  <c r="CL5" i="3"/>
  <c r="CL6" i="3" s="1"/>
  <c r="CK5" i="3"/>
  <c r="CK6" i="3" s="1"/>
  <c r="CJ5" i="3"/>
  <c r="CJ6" i="3" s="1"/>
  <c r="CI5" i="3"/>
  <c r="CI6" i="3" s="1"/>
  <c r="CH5" i="3"/>
  <c r="CH6" i="3" s="1"/>
  <c r="CG5" i="3"/>
  <c r="CG6" i="3" s="1"/>
  <c r="CF5" i="3"/>
  <c r="CF6" i="3" s="1"/>
  <c r="CE5" i="3"/>
  <c r="CE6" i="3" s="1"/>
  <c r="CD5" i="3"/>
  <c r="CD6" i="3" s="1"/>
  <c r="CC5" i="3"/>
  <c r="CC6" i="3" s="1"/>
  <c r="CB5" i="3"/>
  <c r="CB6" i="3" s="1"/>
  <c r="CA5" i="3"/>
  <c r="CA6" i="3" s="1"/>
  <c r="BZ5" i="3"/>
  <c r="BZ6" i="3" s="1"/>
  <c r="BY5" i="3"/>
  <c r="BY6" i="3" s="1"/>
  <c r="BX5" i="3"/>
  <c r="BX6" i="3" s="1"/>
  <c r="BW5" i="3"/>
  <c r="BW6" i="3" s="1"/>
  <c r="BV5" i="3"/>
  <c r="BV6" i="3" s="1"/>
  <c r="BU5" i="3"/>
  <c r="BU6" i="3" s="1"/>
  <c r="BT5" i="3"/>
  <c r="BT6" i="3" s="1"/>
  <c r="BS5" i="3"/>
  <c r="BS6" i="3" s="1"/>
  <c r="BR5" i="3"/>
  <c r="BR6" i="3" s="1"/>
  <c r="BQ5" i="3"/>
  <c r="BQ6" i="3" s="1"/>
  <c r="BP5" i="3"/>
  <c r="BP6" i="3" s="1"/>
  <c r="BO5" i="3"/>
  <c r="BO6" i="3" s="1"/>
  <c r="BN5" i="3"/>
  <c r="BN6" i="3" s="1"/>
  <c r="BM5" i="3"/>
  <c r="BM6" i="3" s="1"/>
  <c r="BL5" i="3"/>
  <c r="BL6" i="3" s="1"/>
  <c r="BK5" i="3"/>
  <c r="BK6" i="3" s="1"/>
  <c r="BJ5" i="3"/>
  <c r="BJ6" i="3" s="1"/>
  <c r="BI5" i="3"/>
  <c r="BI6" i="3" s="1"/>
  <c r="BH5" i="3"/>
  <c r="BH6" i="3" s="1"/>
  <c r="BG5" i="3"/>
  <c r="BG6" i="3" s="1"/>
  <c r="BF5" i="3"/>
  <c r="BF6" i="3" s="1"/>
  <c r="BE5" i="3"/>
  <c r="BE6" i="3" s="1"/>
  <c r="BD5" i="3"/>
  <c r="BD6" i="3" s="1"/>
  <c r="BC5" i="3"/>
  <c r="BC6" i="3" s="1"/>
  <c r="BB5" i="3"/>
  <c r="BB6" i="3" s="1"/>
  <c r="BA5" i="3"/>
  <c r="BA6" i="3" s="1"/>
  <c r="AZ5" i="3"/>
  <c r="AZ6" i="3" s="1"/>
  <c r="AY5" i="3"/>
  <c r="AY6" i="3" s="1"/>
  <c r="AX5" i="3"/>
  <c r="AX6" i="3" s="1"/>
  <c r="AW5" i="3"/>
  <c r="AW6" i="3" s="1"/>
  <c r="AV5" i="3"/>
  <c r="AV6" i="3" s="1"/>
  <c r="AU5" i="3"/>
  <c r="AU6" i="3" s="1"/>
  <c r="AT5" i="3"/>
  <c r="AT6" i="3" s="1"/>
  <c r="AS5" i="3"/>
  <c r="AS6" i="3" s="1"/>
  <c r="AR5" i="3"/>
  <c r="AR6" i="3" s="1"/>
  <c r="AQ5" i="3"/>
  <c r="AQ6" i="3" s="1"/>
  <c r="AP5" i="3"/>
  <c r="AP6" i="3" s="1"/>
  <c r="AO5" i="3"/>
  <c r="AO6" i="3" s="1"/>
  <c r="AN5" i="3"/>
  <c r="AN6" i="3" s="1"/>
  <c r="AM5" i="3"/>
  <c r="AM6" i="3" s="1"/>
  <c r="AL5" i="3"/>
  <c r="AL6" i="3" s="1"/>
  <c r="AK5" i="3"/>
  <c r="AK6" i="3" s="1"/>
  <c r="AJ5" i="3"/>
  <c r="AJ6" i="3" s="1"/>
  <c r="AI5" i="3"/>
  <c r="AI6" i="3" s="1"/>
  <c r="AH5" i="3"/>
  <c r="AH6" i="3" s="1"/>
  <c r="AG5" i="3"/>
  <c r="AG6" i="3" s="1"/>
  <c r="AF5" i="3"/>
  <c r="AF6" i="3" s="1"/>
  <c r="AE5" i="3"/>
  <c r="AE6" i="3" s="1"/>
  <c r="AD5" i="3"/>
  <c r="AD6" i="3" s="1"/>
  <c r="AC5" i="3"/>
  <c r="AC6" i="3" s="1"/>
  <c r="AB5" i="3"/>
  <c r="AB6" i="3" s="1"/>
  <c r="AA5" i="3"/>
  <c r="AA6" i="3" s="1"/>
  <c r="Z5" i="3"/>
  <c r="Z6" i="3" s="1"/>
  <c r="Y5" i="3"/>
  <c r="Y6" i="3" s="1"/>
  <c r="X5" i="3"/>
  <c r="X6" i="3" s="1"/>
  <c r="W5" i="3"/>
  <c r="W6" i="3" s="1"/>
  <c r="V5" i="3"/>
  <c r="V6" i="3" s="1"/>
  <c r="U5" i="3"/>
  <c r="U6" i="3" s="1"/>
  <c r="T5" i="3"/>
  <c r="T6" i="3" s="1"/>
  <c r="S5" i="3"/>
  <c r="S6" i="3" s="1"/>
  <c r="R5" i="3"/>
  <c r="R6" i="3" s="1"/>
  <c r="Q5" i="3"/>
  <c r="Q6" i="3" s="1"/>
  <c r="P5" i="3"/>
  <c r="P6" i="3" s="1"/>
  <c r="O5" i="3"/>
  <c r="O6" i="3" s="1"/>
  <c r="N5" i="3"/>
  <c r="N6" i="3" s="1"/>
  <c r="M5" i="3"/>
  <c r="M6" i="3" s="1"/>
  <c r="L5" i="3"/>
  <c r="L6" i="3" s="1"/>
  <c r="K5" i="3"/>
  <c r="K6" i="3" s="1"/>
  <c r="J5" i="3"/>
  <c r="J6" i="3" s="1"/>
  <c r="I5" i="3"/>
  <c r="H5" i="3"/>
  <c r="F5" i="3"/>
  <c r="F4" i="3"/>
  <c r="C4" i="3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59" i="3"/>
  <c r="C60" i="3"/>
  <c r="C61" i="3"/>
  <c r="C62" i="3"/>
  <c r="C63" i="3"/>
  <c r="C64" i="3"/>
  <c r="C65" i="3"/>
  <c r="C66" i="3"/>
  <c r="C67" i="3"/>
  <c r="C68" i="3"/>
  <c r="C69" i="3"/>
  <c r="C70" i="3"/>
  <c r="C71" i="3"/>
  <c r="C72" i="3"/>
  <c r="C73" i="3"/>
  <c r="C74" i="3"/>
  <c r="C75" i="3"/>
  <c r="C76" i="3"/>
  <c r="C77" i="3"/>
  <c r="C78" i="3"/>
  <c r="C79" i="3"/>
  <c r="C80" i="3"/>
  <c r="C81" i="3"/>
  <c r="C82" i="3"/>
  <c r="C83" i="3"/>
  <c r="C84" i="3"/>
  <c r="C85" i="3"/>
  <c r="C86" i="3"/>
  <c r="C87" i="3"/>
  <c r="C88" i="3"/>
  <c r="C89" i="3"/>
  <c r="C90" i="3"/>
  <c r="C91" i="3"/>
  <c r="C92" i="3"/>
  <c r="C93" i="3"/>
  <c r="C94" i="3"/>
  <c r="C95" i="3"/>
  <c r="C96" i="3"/>
  <c r="C97" i="3"/>
  <c r="C98" i="3"/>
  <c r="C99" i="3"/>
  <c r="C100" i="3"/>
  <c r="C101" i="3"/>
  <c r="C102" i="3"/>
  <c r="C103" i="3"/>
  <c r="C104" i="3"/>
  <c r="C105" i="3"/>
  <c r="C106" i="3"/>
  <c r="C107" i="3"/>
  <c r="C108" i="3"/>
  <c r="C109" i="3"/>
  <c r="C110" i="3"/>
  <c r="C111" i="3"/>
  <c r="C112" i="3"/>
  <c r="C113" i="3"/>
  <c r="C114" i="3"/>
  <c r="C115" i="3"/>
  <c r="C116" i="3"/>
  <c r="C117" i="3"/>
  <c r="C118" i="3"/>
  <c r="C119" i="3"/>
  <c r="C120" i="3"/>
  <c r="C121" i="3"/>
  <c r="C122" i="3"/>
  <c r="C123" i="3"/>
  <c r="C124" i="3"/>
  <c r="C125" i="3"/>
  <c r="C126" i="3"/>
  <c r="C127" i="3"/>
  <c r="C128" i="3"/>
  <c r="C129" i="3"/>
  <c r="C130" i="3"/>
  <c r="C131" i="3"/>
  <c r="C132" i="3"/>
  <c r="C133" i="3"/>
  <c r="C134" i="3"/>
  <c r="C135" i="3"/>
  <c r="C136" i="3"/>
  <c r="C137" i="3"/>
  <c r="C138" i="3"/>
  <c r="C139" i="3"/>
  <c r="C140" i="3"/>
  <c r="C141" i="3"/>
  <c r="C142" i="3"/>
  <c r="C143" i="3"/>
  <c r="C144" i="3"/>
  <c r="C145" i="3"/>
  <c r="C146" i="3"/>
  <c r="C147" i="3"/>
  <c r="C148" i="3"/>
  <c r="C149" i="3"/>
  <c r="C150" i="3"/>
  <c r="C151" i="3"/>
  <c r="C152" i="3"/>
  <c r="C153" i="3"/>
  <c r="C154" i="3"/>
  <c r="C155" i="3"/>
  <c r="C156" i="3"/>
  <c r="C157" i="3"/>
  <c r="C158" i="3"/>
  <c r="C159" i="3"/>
  <c r="C160" i="3"/>
  <c r="C161" i="3"/>
  <c r="C162" i="3"/>
  <c r="C163" i="3"/>
  <c r="C164" i="3"/>
  <c r="C165" i="3"/>
  <c r="C166" i="3"/>
  <c r="C167" i="3"/>
  <c r="C168" i="3"/>
  <c r="C169" i="3"/>
  <c r="C170" i="3"/>
  <c r="C171" i="3"/>
  <c r="C172" i="3"/>
  <c r="C173" i="3"/>
  <c r="C174" i="3"/>
  <c r="C175" i="3"/>
  <c r="C176" i="3"/>
  <c r="C177" i="3"/>
  <c r="C178" i="3"/>
  <c r="C179" i="3"/>
  <c r="C180" i="3"/>
  <c r="C181" i="3"/>
  <c r="C182" i="3"/>
  <c r="C183" i="3"/>
  <c r="C184" i="3"/>
  <c r="C185" i="3"/>
  <c r="C186" i="3"/>
  <c r="C187" i="3"/>
  <c r="C188" i="3"/>
  <c r="C189" i="3"/>
  <c r="C190" i="3"/>
  <c r="C191" i="3"/>
  <c r="C192" i="3"/>
  <c r="C193" i="3"/>
  <c r="C194" i="3"/>
  <c r="C195" i="3"/>
  <c r="C196" i="3"/>
  <c r="C197" i="3"/>
  <c r="C198" i="3"/>
  <c r="C199" i="3"/>
  <c r="C200" i="3"/>
  <c r="C201" i="3"/>
  <c r="C202" i="3"/>
  <c r="C203" i="3"/>
  <c r="C204" i="3"/>
  <c r="C205" i="3"/>
  <c r="C206" i="3"/>
  <c r="C207" i="3"/>
  <c r="C208" i="3"/>
  <c r="C209" i="3"/>
  <c r="C210" i="3"/>
  <c r="C211" i="3"/>
  <c r="C212" i="3"/>
  <c r="C213" i="3"/>
  <c r="C214" i="3"/>
  <c r="C215" i="3"/>
  <c r="C216" i="3"/>
  <c r="C217" i="3"/>
  <c r="C218" i="3"/>
  <c r="C219" i="3"/>
  <c r="C220" i="3"/>
  <c r="C221" i="3"/>
  <c r="C222" i="3"/>
  <c r="C223" i="3"/>
  <c r="C224" i="3"/>
  <c r="C225" i="3"/>
  <c r="C226" i="3"/>
  <c r="C227" i="3"/>
  <c r="C228" i="3"/>
  <c r="C229" i="3"/>
  <c r="C230" i="3"/>
  <c r="C231" i="3"/>
  <c r="C232" i="3"/>
  <c r="C233" i="3"/>
  <c r="C234" i="3"/>
  <c r="C235" i="3"/>
  <c r="C236" i="3"/>
  <c r="C237" i="3"/>
  <c r="C238" i="3"/>
  <c r="C239" i="3"/>
  <c r="C240" i="3"/>
  <c r="C241" i="3"/>
  <c r="C242" i="3"/>
  <c r="C243" i="3"/>
  <c r="C244" i="3"/>
  <c r="C245" i="3"/>
  <c r="C246" i="3"/>
  <c r="C247" i="3"/>
  <c r="C3" i="3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44" i="1"/>
  <c r="E345" i="1"/>
  <c r="E346" i="1"/>
  <c r="E347" i="1"/>
  <c r="E348" i="1"/>
  <c r="E349" i="1"/>
  <c r="E350" i="1"/>
  <c r="E351" i="1"/>
  <c r="E352" i="1"/>
  <c r="E353" i="1"/>
  <c r="E354" i="1"/>
  <c r="E355" i="1"/>
  <c r="E356" i="1"/>
  <c r="E357" i="1"/>
  <c r="E358" i="1"/>
  <c r="E359" i="1"/>
  <c r="E360" i="1"/>
  <c r="E361" i="1"/>
  <c r="E362" i="1"/>
  <c r="E363" i="1"/>
  <c r="E364" i="1"/>
  <c r="E365" i="1"/>
  <c r="E366" i="1"/>
  <c r="E367" i="1"/>
  <c r="E368" i="1"/>
  <c r="E369" i="1"/>
  <c r="E370" i="1"/>
  <c r="E371" i="1"/>
  <c r="E372" i="1"/>
  <c r="E373" i="1"/>
  <c r="E374" i="1"/>
  <c r="E375" i="1"/>
  <c r="E376" i="1"/>
  <c r="E377" i="1"/>
  <c r="E378" i="1"/>
  <c r="E379" i="1"/>
  <c r="E380" i="1"/>
  <c r="E381" i="1"/>
  <c r="E382" i="1"/>
  <c r="E383" i="1"/>
  <c r="E384" i="1"/>
  <c r="E385" i="1"/>
  <c r="E386" i="1"/>
  <c r="E387" i="1"/>
  <c r="E388" i="1"/>
  <c r="E389" i="1"/>
  <c r="E390" i="1"/>
  <c r="E391" i="1"/>
  <c r="E392" i="1"/>
  <c r="E393" i="1"/>
  <c r="E394" i="1"/>
  <c r="E395" i="1"/>
  <c r="E396" i="1"/>
  <c r="E397" i="1"/>
  <c r="E398" i="1"/>
  <c r="E399" i="1"/>
  <c r="E400" i="1"/>
  <c r="E401" i="1"/>
  <c r="E402" i="1"/>
  <c r="E403" i="1"/>
  <c r="E404" i="1"/>
  <c r="E405" i="1"/>
  <c r="E406" i="1"/>
  <c r="E407" i="1"/>
  <c r="E408" i="1"/>
  <c r="E409" i="1"/>
  <c r="E410" i="1"/>
  <c r="E411" i="1"/>
  <c r="E412" i="1"/>
  <c r="E413" i="1"/>
  <c r="E414" i="1"/>
  <c r="E415" i="1"/>
  <c r="E416" i="1"/>
  <c r="E417" i="1"/>
  <c r="E418" i="1"/>
  <c r="E419" i="1"/>
  <c r="E420" i="1"/>
  <c r="E421" i="1"/>
  <c r="E422" i="1"/>
  <c r="E423" i="1"/>
  <c r="E424" i="1"/>
  <c r="E425" i="1"/>
  <c r="E426" i="1"/>
  <c r="E427" i="1"/>
  <c r="E428" i="1"/>
  <c r="E429" i="1"/>
  <c r="E430" i="1"/>
  <c r="E431" i="1"/>
  <c r="E432" i="1"/>
  <c r="E433" i="1"/>
  <c r="E434" i="1"/>
  <c r="E435" i="1"/>
  <c r="E436" i="1"/>
  <c r="E437" i="1"/>
  <c r="E438" i="1"/>
  <c r="E439" i="1"/>
  <c r="E440" i="1"/>
  <c r="E441" i="1"/>
  <c r="E442" i="1"/>
  <c r="E443" i="1"/>
  <c r="E444" i="1"/>
  <c r="E445" i="1"/>
  <c r="E446" i="1"/>
  <c r="E447" i="1"/>
  <c r="E448" i="1"/>
  <c r="E449" i="1"/>
  <c r="E450" i="1"/>
  <c r="E451" i="1"/>
  <c r="E452" i="1"/>
  <c r="E453" i="1"/>
  <c r="E454" i="1"/>
  <c r="E455" i="1"/>
  <c r="E456" i="1"/>
  <c r="E457" i="1"/>
  <c r="E458" i="1"/>
  <c r="E459" i="1"/>
  <c r="E460" i="1"/>
  <c r="E461" i="1"/>
  <c r="E462" i="1"/>
  <c r="E463" i="1"/>
  <c r="E464" i="1"/>
  <c r="E465" i="1"/>
  <c r="E466" i="1"/>
  <c r="E467" i="1"/>
  <c r="E468" i="1"/>
  <c r="E469" i="1"/>
  <c r="E470" i="1"/>
  <c r="E471" i="1"/>
  <c r="E472" i="1"/>
  <c r="E473" i="1"/>
  <c r="E474" i="1"/>
  <c r="E475" i="1"/>
  <c r="E476" i="1"/>
  <c r="E477" i="1"/>
  <c r="E478" i="1"/>
  <c r="E479" i="1"/>
  <c r="E480" i="1"/>
  <c r="E481" i="1"/>
  <c r="E482" i="1"/>
  <c r="E483" i="1"/>
  <c r="E484" i="1"/>
  <c r="E485" i="1"/>
  <c r="E486" i="1"/>
  <c r="E487" i="1"/>
  <c r="E488" i="1"/>
  <c r="E489" i="1"/>
  <c r="E490" i="1"/>
  <c r="E491" i="1"/>
  <c r="E492" i="1"/>
  <c r="E493" i="1"/>
  <c r="E494" i="1"/>
  <c r="E495" i="1"/>
  <c r="E496" i="1"/>
  <c r="E497" i="1"/>
  <c r="E498" i="1"/>
  <c r="E499" i="1"/>
  <c r="E500" i="1"/>
  <c r="E501" i="1"/>
  <c r="E502" i="1"/>
  <c r="E503" i="1"/>
  <c r="E504" i="1"/>
  <c r="E505" i="1"/>
  <c r="E506" i="1"/>
  <c r="E507" i="1"/>
  <c r="E508" i="1"/>
  <c r="E509" i="1"/>
  <c r="E510" i="1"/>
  <c r="E511" i="1"/>
  <c r="E512" i="1"/>
  <c r="E513" i="1"/>
  <c r="E514" i="1"/>
  <c r="E515" i="1"/>
  <c r="E516" i="1"/>
  <c r="E517" i="1"/>
  <c r="E518" i="1"/>
  <c r="E519" i="1"/>
  <c r="E520" i="1"/>
  <c r="E521" i="1"/>
  <c r="E522" i="1"/>
  <c r="E523" i="1"/>
  <c r="E524" i="1"/>
  <c r="E525" i="1"/>
  <c r="E526" i="1"/>
  <c r="E527" i="1"/>
  <c r="E528" i="1"/>
  <c r="E529" i="1"/>
  <c r="E530" i="1"/>
  <c r="E531" i="1"/>
  <c r="E532" i="1"/>
  <c r="E533" i="1"/>
  <c r="E534" i="1"/>
  <c r="E535" i="1"/>
  <c r="E536" i="1"/>
  <c r="E537" i="1"/>
  <c r="E538" i="1"/>
  <c r="E539" i="1"/>
  <c r="E540" i="1"/>
  <c r="E541" i="1"/>
  <c r="E542" i="1"/>
  <c r="E543" i="1"/>
  <c r="E544" i="1"/>
  <c r="E545" i="1"/>
  <c r="E546" i="1"/>
  <c r="E547" i="1"/>
  <c r="E548" i="1"/>
  <c r="E549" i="1"/>
  <c r="E550" i="1"/>
  <c r="E551" i="1"/>
  <c r="E552" i="1"/>
  <c r="E553" i="1"/>
  <c r="E554" i="1"/>
  <c r="E555" i="1"/>
  <c r="E556" i="1"/>
  <c r="E557" i="1"/>
  <c r="E558" i="1"/>
  <c r="E559" i="1"/>
  <c r="E560" i="1"/>
  <c r="E561" i="1"/>
  <c r="E562" i="1"/>
  <c r="E563" i="1"/>
  <c r="E564" i="1"/>
  <c r="E565" i="1"/>
  <c r="E566" i="1"/>
  <c r="E567" i="1"/>
  <c r="E568" i="1"/>
  <c r="E569" i="1"/>
  <c r="E570" i="1"/>
  <c r="E571" i="1"/>
  <c r="E572" i="1"/>
  <c r="E573" i="1"/>
  <c r="E574" i="1"/>
  <c r="E575" i="1"/>
  <c r="E576" i="1"/>
  <c r="E577" i="1"/>
  <c r="E578" i="1"/>
  <c r="E579" i="1"/>
  <c r="E580" i="1"/>
  <c r="E581" i="1"/>
  <c r="E582" i="1"/>
  <c r="E583" i="1"/>
  <c r="E584" i="1"/>
  <c r="E585" i="1"/>
  <c r="E586" i="1"/>
  <c r="E587" i="1"/>
  <c r="E588" i="1"/>
  <c r="E589" i="1"/>
  <c r="E590" i="1"/>
  <c r="E591" i="1"/>
  <c r="E592" i="1"/>
  <c r="E593" i="1"/>
  <c r="E594" i="1"/>
  <c r="E595" i="1"/>
  <c r="E596" i="1"/>
  <c r="E597" i="1"/>
  <c r="E598" i="1"/>
  <c r="E599" i="1"/>
  <c r="E600" i="1"/>
  <c r="E601" i="1"/>
  <c r="E602" i="1"/>
  <c r="E603" i="1"/>
  <c r="E604" i="1"/>
  <c r="E605" i="1"/>
  <c r="E606" i="1"/>
  <c r="E607" i="1"/>
  <c r="E608" i="1"/>
  <c r="E609" i="1"/>
  <c r="E610" i="1"/>
  <c r="E611" i="1"/>
  <c r="E612" i="1"/>
  <c r="E613" i="1"/>
  <c r="E614" i="1"/>
  <c r="E615" i="1"/>
  <c r="E616" i="1"/>
  <c r="E617" i="1"/>
  <c r="E618" i="1"/>
  <c r="E619" i="1"/>
  <c r="E620" i="1"/>
  <c r="E621" i="1"/>
  <c r="E622" i="1"/>
  <c r="E623" i="1"/>
  <c r="E624" i="1"/>
  <c r="E625" i="1"/>
  <c r="E626" i="1"/>
  <c r="E627" i="1"/>
  <c r="E628" i="1"/>
  <c r="E629" i="1"/>
  <c r="E630" i="1"/>
  <c r="E631" i="1"/>
  <c r="E632" i="1"/>
  <c r="E633" i="1"/>
  <c r="E634" i="1"/>
  <c r="E635" i="1"/>
  <c r="E636" i="1"/>
  <c r="E637" i="1"/>
  <c r="E638" i="1"/>
  <c r="E639" i="1"/>
  <c r="E640" i="1"/>
  <c r="E641" i="1"/>
  <c r="E642" i="1"/>
  <c r="E643" i="1"/>
  <c r="E644" i="1"/>
  <c r="E645" i="1"/>
  <c r="E646" i="1"/>
  <c r="E647" i="1"/>
  <c r="E648" i="1"/>
  <c r="E649" i="1"/>
  <c r="E650" i="1"/>
  <c r="E651" i="1"/>
  <c r="E652" i="1"/>
  <c r="E653" i="1"/>
  <c r="E654" i="1"/>
  <c r="E655" i="1"/>
  <c r="E656" i="1"/>
  <c r="E657" i="1"/>
  <c r="E658" i="1"/>
  <c r="E659" i="1"/>
  <c r="E660" i="1"/>
  <c r="E661" i="1"/>
  <c r="E662" i="1"/>
  <c r="E663" i="1"/>
  <c r="E664" i="1"/>
  <c r="E665" i="1"/>
  <c r="E666" i="1"/>
  <c r="E667" i="1"/>
  <c r="E668" i="1"/>
  <c r="E669" i="1"/>
  <c r="E670" i="1"/>
  <c r="E671" i="1"/>
  <c r="E672" i="1"/>
  <c r="E673" i="1"/>
  <c r="E674" i="1"/>
  <c r="E675" i="1"/>
  <c r="E676" i="1"/>
  <c r="E677" i="1"/>
  <c r="E678" i="1"/>
  <c r="E679" i="1"/>
  <c r="E680" i="1"/>
  <c r="E681" i="1"/>
  <c r="E682" i="1"/>
  <c r="E683" i="1"/>
  <c r="E684" i="1"/>
  <c r="E685" i="1"/>
  <c r="E686" i="1"/>
  <c r="E687" i="1"/>
  <c r="E688" i="1"/>
  <c r="E689" i="1"/>
  <c r="E690" i="1"/>
  <c r="E691" i="1"/>
  <c r="E692" i="1"/>
  <c r="E693" i="1"/>
  <c r="E694" i="1"/>
  <c r="E695" i="1"/>
  <c r="E696" i="1"/>
  <c r="E697" i="1"/>
  <c r="E698" i="1"/>
  <c r="E699" i="1"/>
  <c r="E700" i="1"/>
  <c r="E701" i="1"/>
  <c r="E702" i="1"/>
  <c r="E703" i="1"/>
  <c r="E704" i="1"/>
  <c r="E705" i="1"/>
  <c r="E706" i="1"/>
  <c r="E707" i="1"/>
  <c r="E708" i="1"/>
  <c r="E709" i="1"/>
  <c r="E710" i="1"/>
  <c r="E711" i="1"/>
  <c r="E712" i="1"/>
  <c r="E713" i="1"/>
  <c r="E714" i="1"/>
  <c r="E715" i="1"/>
  <c r="E716" i="1"/>
  <c r="E717" i="1"/>
  <c r="E718" i="1"/>
  <c r="E719" i="1"/>
  <c r="E720" i="1"/>
  <c r="E721" i="1"/>
  <c r="E722" i="1"/>
  <c r="E723" i="1"/>
  <c r="E724" i="1"/>
  <c r="E725" i="1"/>
  <c r="E726" i="1"/>
  <c r="E727" i="1"/>
  <c r="E728" i="1"/>
  <c r="E729" i="1"/>
  <c r="E730" i="1"/>
  <c r="E731" i="1"/>
  <c r="E732" i="1"/>
  <c r="E733" i="1"/>
  <c r="E734" i="1"/>
  <c r="E735" i="1"/>
  <c r="E736" i="1"/>
  <c r="E737" i="1"/>
  <c r="E738" i="1"/>
  <c r="E739" i="1"/>
  <c r="E740" i="1"/>
  <c r="E741" i="1"/>
  <c r="E742" i="1"/>
  <c r="E743" i="1"/>
  <c r="E744" i="1"/>
  <c r="E745" i="1"/>
  <c r="E746" i="1"/>
  <c r="E747" i="1"/>
  <c r="E748" i="1"/>
  <c r="E749" i="1"/>
  <c r="E750" i="1"/>
  <c r="E751" i="1"/>
  <c r="E752" i="1"/>
  <c r="E753" i="1"/>
  <c r="E754" i="1"/>
  <c r="E755" i="1"/>
  <c r="E756" i="1"/>
  <c r="E757" i="1"/>
  <c r="E758" i="1"/>
  <c r="E759" i="1"/>
  <c r="E760" i="1"/>
  <c r="E761" i="1"/>
  <c r="E762" i="1"/>
  <c r="E763" i="1"/>
  <c r="E764" i="1"/>
  <c r="E765" i="1"/>
  <c r="E766" i="1"/>
  <c r="E767" i="1"/>
  <c r="E768" i="1"/>
  <c r="E769" i="1"/>
  <c r="E770" i="1"/>
  <c r="E771" i="1"/>
  <c r="E772" i="1"/>
  <c r="E773" i="1"/>
  <c r="E774" i="1"/>
  <c r="E775" i="1"/>
  <c r="E776" i="1"/>
  <c r="E777" i="1"/>
  <c r="E778" i="1"/>
  <c r="E779" i="1"/>
  <c r="E780" i="1"/>
  <c r="E781" i="1"/>
  <c r="E782" i="1"/>
  <c r="E783" i="1"/>
  <c r="E784" i="1"/>
  <c r="E785" i="1"/>
  <c r="E786" i="1"/>
  <c r="E787" i="1"/>
  <c r="E788" i="1"/>
  <c r="E789" i="1"/>
  <c r="E790" i="1"/>
  <c r="E791" i="1"/>
  <c r="E792" i="1"/>
  <c r="E793" i="1"/>
  <c r="E794" i="1"/>
  <c r="E795" i="1"/>
  <c r="E796" i="1"/>
  <c r="E797" i="1"/>
  <c r="E798" i="1"/>
  <c r="E799" i="1"/>
  <c r="E800" i="1"/>
  <c r="E801" i="1"/>
  <c r="E802" i="1"/>
  <c r="E803" i="1"/>
  <c r="E804" i="1"/>
  <c r="E805" i="1"/>
  <c r="E806" i="1"/>
  <c r="E807" i="1"/>
  <c r="E808" i="1"/>
  <c r="E809" i="1"/>
  <c r="E810" i="1"/>
  <c r="E811" i="1"/>
  <c r="E812" i="1"/>
  <c r="E813" i="1"/>
  <c r="E814" i="1"/>
  <c r="E815" i="1"/>
  <c r="E816" i="1"/>
  <c r="E817" i="1"/>
  <c r="E818" i="1"/>
  <c r="E819" i="1"/>
  <c r="E820" i="1"/>
  <c r="E821" i="1"/>
  <c r="E822" i="1"/>
  <c r="E823" i="1"/>
  <c r="E824" i="1"/>
  <c r="E825" i="1"/>
  <c r="E826" i="1"/>
  <c r="E827" i="1"/>
  <c r="E828" i="1"/>
  <c r="E829" i="1"/>
  <c r="E830" i="1"/>
  <c r="E831" i="1"/>
  <c r="E832" i="1"/>
  <c r="E833" i="1"/>
  <c r="E834" i="1"/>
  <c r="E835" i="1"/>
  <c r="E836" i="1"/>
  <c r="E837" i="1"/>
  <c r="E838" i="1"/>
  <c r="E839" i="1"/>
  <c r="E840" i="1"/>
  <c r="E841" i="1"/>
  <c r="E842" i="1"/>
  <c r="E843" i="1"/>
  <c r="E844" i="1"/>
  <c r="E845" i="1"/>
  <c r="E846" i="1"/>
  <c r="E847" i="1"/>
  <c r="E848" i="1"/>
  <c r="E849" i="1"/>
  <c r="E850" i="1"/>
  <c r="E851" i="1"/>
  <c r="E852" i="1"/>
  <c r="E853" i="1"/>
  <c r="E854" i="1"/>
  <c r="E855" i="1"/>
  <c r="E856" i="1"/>
  <c r="E857" i="1"/>
  <c r="E858" i="1"/>
  <c r="E859" i="1"/>
  <c r="E860" i="1"/>
  <c r="E861" i="1"/>
  <c r="E862" i="1"/>
  <c r="E863" i="1"/>
  <c r="E864" i="1"/>
  <c r="E865" i="1"/>
  <c r="E866" i="1"/>
  <c r="E867" i="1"/>
  <c r="E868" i="1"/>
  <c r="E869" i="1"/>
  <c r="E870" i="1"/>
  <c r="E871" i="1"/>
  <c r="E872" i="1"/>
  <c r="E873" i="1"/>
  <c r="E874" i="1"/>
  <c r="E875" i="1"/>
  <c r="E876" i="1"/>
  <c r="E877" i="1"/>
  <c r="E878" i="1"/>
  <c r="E879" i="1"/>
  <c r="E880" i="1"/>
  <c r="E881" i="1"/>
  <c r="E882" i="1"/>
  <c r="E883" i="1"/>
  <c r="E884" i="1"/>
  <c r="E885" i="1"/>
  <c r="E886" i="1"/>
  <c r="E887" i="1"/>
  <c r="E888" i="1"/>
  <c r="E889" i="1"/>
  <c r="E890" i="1"/>
  <c r="E891" i="1"/>
  <c r="E892" i="1"/>
  <c r="E893" i="1"/>
  <c r="E894" i="1"/>
  <c r="E895" i="1"/>
  <c r="E896" i="1"/>
  <c r="E897" i="1"/>
  <c r="E898" i="1"/>
  <c r="E899" i="1"/>
  <c r="E900" i="1"/>
  <c r="E901" i="1"/>
  <c r="E902" i="1"/>
  <c r="E903" i="1"/>
  <c r="E904" i="1"/>
  <c r="E905" i="1"/>
  <c r="E906" i="1"/>
  <c r="E907" i="1"/>
  <c r="E908" i="1"/>
  <c r="E3" i="1"/>
  <c r="G11" i="1"/>
  <c r="G10" i="1"/>
  <c r="G9" i="1"/>
  <c r="G7" i="1"/>
  <c r="G6" i="1"/>
  <c r="G5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J7" i="3" l="1"/>
  <c r="R7" i="3"/>
  <c r="Z7" i="3"/>
  <c r="AH7" i="3"/>
  <c r="AP7" i="3"/>
  <c r="AX7" i="3"/>
  <c r="BF7" i="3"/>
  <c r="BN7" i="3"/>
  <c r="BV7" i="3"/>
  <c r="CD7" i="3"/>
  <c r="CL7" i="3"/>
  <c r="CT7" i="3"/>
  <c r="I6" i="3"/>
  <c r="I7" i="3" s="1"/>
  <c r="H6" i="3"/>
  <c r="H7" i="3" s="1"/>
  <c r="K7" i="3"/>
  <c r="S7" i="3"/>
  <c r="AA7" i="3"/>
  <c r="AI7" i="3"/>
  <c r="AQ7" i="3"/>
  <c r="AY7" i="3"/>
  <c r="BG7" i="3"/>
  <c r="BO7" i="3"/>
  <c r="BW7" i="3"/>
  <c r="CE7" i="3"/>
  <c r="CM7" i="3"/>
  <c r="CU7" i="3"/>
  <c r="DC7" i="3"/>
  <c r="N7" i="3"/>
  <c r="V7" i="3"/>
  <c r="AD7" i="3"/>
  <c r="AL7" i="3"/>
  <c r="AT7" i="3"/>
  <c r="BB7" i="3"/>
  <c r="BJ7" i="3"/>
  <c r="BR7" i="3"/>
  <c r="BZ7" i="3"/>
  <c r="CH7" i="3"/>
  <c r="CP7" i="3"/>
  <c r="CX7" i="3"/>
  <c r="DF7" i="3"/>
  <c r="Q7" i="3"/>
  <c r="Y7" i="3"/>
  <c r="AG7" i="3"/>
  <c r="AO7" i="3"/>
  <c r="AW7" i="3"/>
  <c r="BE7" i="3"/>
  <c r="BM7" i="3"/>
  <c r="BU7" i="3"/>
  <c r="CC7" i="3"/>
  <c r="CK7" i="3"/>
  <c r="CS7" i="3"/>
  <c r="DA7" i="3"/>
  <c r="DI7" i="3"/>
  <c r="DB7" i="3"/>
  <c r="L7" i="3"/>
  <c r="T7" i="3"/>
  <c r="AB7" i="3"/>
  <c r="AJ7" i="3"/>
  <c r="AR7" i="3"/>
  <c r="AZ7" i="3"/>
  <c r="BH7" i="3"/>
  <c r="BP7" i="3"/>
  <c r="BX7" i="3"/>
  <c r="CF7" i="3"/>
  <c r="CN7" i="3"/>
  <c r="CV7" i="3"/>
  <c r="DD7" i="3"/>
  <c r="O7" i="3"/>
  <c r="W7" i="3"/>
  <c r="AE7" i="3"/>
  <c r="AM7" i="3"/>
  <c r="AU7" i="3"/>
  <c r="BC7" i="3"/>
  <c r="BK7" i="3"/>
  <c r="BS7" i="3"/>
  <c r="CA7" i="3"/>
  <c r="CI7" i="3"/>
  <c r="CQ7" i="3"/>
  <c r="CY7" i="3"/>
  <c r="DG7" i="3"/>
  <c r="P7" i="3"/>
  <c r="X7" i="3"/>
  <c r="AF7" i="3"/>
  <c r="AN7" i="3"/>
  <c r="AV7" i="3"/>
  <c r="BD7" i="3"/>
  <c r="BL7" i="3"/>
  <c r="BT7" i="3"/>
  <c r="CB7" i="3"/>
  <c r="CJ7" i="3"/>
  <c r="CR7" i="3"/>
  <c r="CZ7" i="3"/>
  <c r="DH7" i="3"/>
  <c r="M7" i="3"/>
  <c r="U7" i="3"/>
  <c r="AC7" i="3"/>
  <c r="AK7" i="3"/>
  <c r="AS7" i="3"/>
  <c r="BA7" i="3"/>
  <c r="BI7" i="3"/>
  <c r="BQ7" i="3"/>
  <c r="BY7" i="3"/>
  <c r="CG7" i="3"/>
  <c r="CO7" i="3"/>
  <c r="CW7" i="3"/>
  <c r="DE7" i="3"/>
  <c r="D5" i="1"/>
  <c r="D4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3" i="1"/>
  <c r="H9" i="3" l="1"/>
  <c r="H8" i="3"/>
  <c r="P2" i="1"/>
  <c r="P1" i="1"/>
  <c r="E2" i="1" l="1"/>
  <c r="M2" i="1"/>
  <c r="M1" i="1" l="1"/>
  <c r="S3" i="1" l="1"/>
  <c r="G506" i="1" l="1"/>
  <c r="G505" i="1"/>
  <c r="P3" i="1"/>
  <c r="P4" i="1" s="1"/>
  <c r="G507" i="1" l="1"/>
  <c r="S2" i="1"/>
  <c r="S4" i="1" l="1"/>
  <c r="S5" i="1" s="1"/>
  <c r="S6" i="1" s="1"/>
  <c r="S7" i="1" s="1"/>
  <c r="S8" i="1" s="1"/>
  <c r="S9" i="1" s="1"/>
  <c r="S10" i="1" s="1"/>
  <c r="S11" i="1" s="1"/>
  <c r="S12" i="1" s="1"/>
  <c r="S13" i="1" s="1"/>
  <c r="S14" i="1" s="1"/>
  <c r="S15" i="1" s="1"/>
  <c r="S16" i="1" s="1"/>
  <c r="S17" i="1" s="1"/>
  <c r="S18" i="1" s="1"/>
  <c r="S19" i="1" s="1"/>
  <c r="S20" i="1" s="1"/>
  <c r="S21" i="1" s="1"/>
  <c r="S22" i="1" s="1"/>
  <c r="S23" i="1" s="1"/>
  <c r="S24" i="1" s="1"/>
  <c r="S25" i="1" s="1"/>
  <c r="S26" i="1" s="1"/>
  <c r="S27" i="1" s="1"/>
  <c r="S28" i="1" s="1"/>
  <c r="S29" i="1" s="1"/>
</calcChain>
</file>

<file path=xl/sharedStrings.xml><?xml version="1.0" encoding="utf-8"?>
<sst xmlns="http://schemas.openxmlformats.org/spreadsheetml/2006/main" count="52" uniqueCount="38">
  <si>
    <t>Date</t>
  </si>
  <si>
    <t>BSE_SENSEX</t>
  </si>
  <si>
    <t>Time_Period</t>
  </si>
  <si>
    <t>CHANGE IN SENSEX</t>
  </si>
  <si>
    <t>MEAN</t>
  </si>
  <si>
    <t>DRIFT</t>
  </si>
  <si>
    <t xml:space="preserve">STANDARD DEVIATION </t>
  </si>
  <si>
    <t xml:space="preserve">VOLATILITY </t>
  </si>
  <si>
    <t>PREDICTED_ABM</t>
  </si>
  <si>
    <t>MINIMUM</t>
  </si>
  <si>
    <t>MAXIMUM</t>
  </si>
  <si>
    <t>DIFFERENCE</t>
  </si>
  <si>
    <t>BIN</t>
  </si>
  <si>
    <t>BIN RANGE</t>
  </si>
  <si>
    <t>More</t>
  </si>
  <si>
    <t>Frequency</t>
  </si>
  <si>
    <t>ESTIMATION_GBM</t>
  </si>
  <si>
    <t>Sensex will be more than 61900</t>
  </si>
  <si>
    <t>Column1</t>
  </si>
  <si>
    <t xml:space="preserve">Average </t>
  </si>
  <si>
    <t>Standard Dev</t>
  </si>
  <si>
    <t>Adj Close</t>
  </si>
  <si>
    <t xml:space="preserve">Returns </t>
  </si>
  <si>
    <t>Average Return</t>
  </si>
  <si>
    <t>Simulation</t>
  </si>
  <si>
    <t>Avg</t>
  </si>
  <si>
    <t>sd</t>
  </si>
  <si>
    <t>Name</t>
  </si>
  <si>
    <t>NIFTY 500 - PRICE INDEX</t>
  </si>
  <si>
    <t>Nifty</t>
  </si>
  <si>
    <t>Foreign currency res</t>
  </si>
  <si>
    <t>repo</t>
  </si>
  <si>
    <t>exchange rate</t>
  </si>
  <si>
    <t>Inflation</t>
  </si>
  <si>
    <t>T bill</t>
  </si>
  <si>
    <t>NA</t>
  </si>
  <si>
    <t>Exchange Rate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</si>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</sst>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164" formatCode="#,##0.0000"/>
    <numFmt numFmtId="165" formatCode="#,##0.00000"/>
    <numFmt numFmtId="166" formatCode="d\-mmm\-yy"/>
    <numFmt numFmtId="167" formatCode="#,##0.0"/>
    <numFmt numFmtId="168" formatCode="0.000000000"/>
  </numFmts>
  <fonts count="21" x14ac:knownFonts="1">
    <font>
      <sz val="10"/>
      <color theme="1"/>
      <name val="Verdana"/>
      <family val="2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Verdana"/>
      <family val="2"/>
    </font>
    <font>
      <b/>
      <sz val="13"/>
      <color theme="3"/>
      <name val="Verdana"/>
      <family val="2"/>
    </font>
    <font>
      <b/>
      <sz val="11"/>
      <color theme="3"/>
      <name val="Verdana"/>
      <family val="2"/>
    </font>
    <font>
      <sz val="10"/>
      <color rgb="FF006100"/>
      <name val="Verdana"/>
      <family val="2"/>
    </font>
    <font>
      <sz val="10"/>
      <color rgb="FF9C0006"/>
      <name val="Verdana"/>
      <family val="2"/>
    </font>
    <font>
      <sz val="10"/>
      <color rgb="FF9C6500"/>
      <name val="Verdana"/>
      <family val="2"/>
    </font>
    <font>
      <sz val="10"/>
      <color rgb="FF3F3F76"/>
      <name val="Verdana"/>
      <family val="2"/>
    </font>
    <font>
      <b/>
      <sz val="10"/>
      <color rgb="FF3F3F3F"/>
      <name val="Verdana"/>
      <family val="2"/>
    </font>
    <font>
      <b/>
      <sz val="10"/>
      <color rgb="FFFA7D00"/>
      <name val="Verdana"/>
      <family val="2"/>
    </font>
    <font>
      <sz val="10"/>
      <color rgb="FFFA7D00"/>
      <name val="Verdana"/>
      <family val="2"/>
    </font>
    <font>
      <b/>
      <sz val="10"/>
      <color theme="0"/>
      <name val="Verdana"/>
      <family val="2"/>
    </font>
    <font>
      <sz val="10"/>
      <color rgb="FFFF0000"/>
      <name val="Verdana"/>
      <family val="2"/>
    </font>
    <font>
      <i/>
      <sz val="10"/>
      <color rgb="FF7F7F7F"/>
      <name val="Verdana"/>
      <family val="2"/>
    </font>
    <font>
      <b/>
      <sz val="10"/>
      <color theme="1"/>
      <name val="Verdana"/>
      <family val="2"/>
    </font>
    <font>
      <sz val="10"/>
      <color theme="0"/>
      <name val="Verdana"/>
      <family val="2"/>
    </font>
    <font>
      <i/>
      <sz val="10"/>
      <color theme="1"/>
      <name val="Verdana"/>
      <family val="2"/>
    </font>
    <font>
      <b/>
      <sz val="11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/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  <xf numFmtId="0" fontId="1" fillId="0" borderId="0"/>
  </cellStyleXfs>
  <cellXfs count="44">
    <xf numFmtId="0" fontId="0" fillId="0" borderId="0" xfId="0"/>
    <xf numFmtId="3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3" fontId="0" fillId="0" borderId="10" xfId="0" applyNumberFormat="1" applyBorder="1" applyAlignment="1">
      <alignment horizontal="center" vertical="center"/>
    </xf>
    <xf numFmtId="4" fontId="0" fillId="0" borderId="10" xfId="0" applyNumberFormat="1" applyBorder="1" applyAlignment="1">
      <alignment horizontal="center" vertical="center"/>
    </xf>
    <xf numFmtId="0" fontId="0" fillId="33" borderId="10" xfId="0" applyFill="1" applyBorder="1" applyAlignment="1">
      <alignment horizontal="center" vertical="center"/>
    </xf>
    <xf numFmtId="3" fontId="0" fillId="33" borderId="10" xfId="0" applyNumberFormat="1" applyFill="1" applyBorder="1" applyAlignment="1">
      <alignment horizontal="center" vertical="center"/>
    </xf>
    <xf numFmtId="15" fontId="0" fillId="0" borderId="13" xfId="0" applyNumberForma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3" fontId="0" fillId="33" borderId="18" xfId="0" applyNumberFormat="1" applyFill="1" applyBorder="1" applyAlignment="1">
      <alignment horizontal="center" vertical="center"/>
    </xf>
    <xf numFmtId="0" fontId="0" fillId="33" borderId="18" xfId="0" applyFill="1" applyBorder="1" applyAlignment="1">
      <alignment horizontal="center" vertical="center"/>
    </xf>
    <xf numFmtId="0" fontId="0" fillId="0" borderId="0" xfId="0" applyAlignment="1">
      <alignment vertical="center"/>
    </xf>
    <xf numFmtId="165" fontId="0" fillId="0" borderId="0" xfId="0" applyNumberFormat="1" applyAlignment="1">
      <alignment vertical="center"/>
    </xf>
    <xf numFmtId="4" fontId="0" fillId="0" borderId="0" xfId="0" applyNumberFormat="1" applyAlignment="1">
      <alignment vertical="center"/>
    </xf>
    <xf numFmtId="0" fontId="19" fillId="0" borderId="12" xfId="0" applyFont="1" applyBorder="1" applyAlignment="1">
      <alignment horizontal="center" vertical="center"/>
    </xf>
    <xf numFmtId="4" fontId="0" fillId="0" borderId="14" xfId="0" applyNumberFormat="1" applyBorder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164" fontId="0" fillId="0" borderId="10" xfId="0" applyNumberFormat="1" applyBorder="1" applyAlignment="1">
      <alignment horizontal="center" vertical="center"/>
    </xf>
    <xf numFmtId="0" fontId="0" fillId="0" borderId="11" xfId="0" applyBorder="1" applyAlignment="1">
      <alignment vertical="center"/>
    </xf>
    <xf numFmtId="166" fontId="0" fillId="0" borderId="13" xfId="0" applyNumberFormat="1" applyBorder="1" applyAlignment="1">
      <alignment horizontal="center" vertical="center"/>
    </xf>
    <xf numFmtId="4" fontId="0" fillId="33" borderId="10" xfId="0" applyNumberFormat="1" applyFill="1" applyBorder="1" applyAlignment="1">
      <alignment horizontal="center" vertical="center"/>
    </xf>
    <xf numFmtId="166" fontId="0" fillId="0" borderId="19" xfId="0" applyNumberFormat="1" applyBorder="1" applyAlignment="1">
      <alignment horizontal="center" vertical="center"/>
    </xf>
    <xf numFmtId="4" fontId="0" fillId="33" borderId="18" xfId="0" applyNumberFormat="1" applyFill="1" applyBorder="1" applyAlignment="1">
      <alignment horizontal="center" vertical="center"/>
    </xf>
    <xf numFmtId="167" fontId="0" fillId="0" borderId="14" xfId="0" applyNumberFormat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164" fontId="0" fillId="0" borderId="0" xfId="0" applyNumberFormat="1" applyAlignment="1">
      <alignment vertical="center"/>
    </xf>
    <xf numFmtId="14" fontId="0" fillId="0" borderId="0" xfId="0" applyNumberFormat="1"/>
    <xf numFmtId="0" fontId="17" fillId="0" borderId="0" xfId="0" applyFont="1"/>
    <xf numFmtId="0" fontId="0" fillId="0" borderId="20" xfId="0" applyBorder="1"/>
    <xf numFmtId="0" fontId="0" fillId="34" borderId="20" xfId="0" applyFill="1" applyBorder="1"/>
    <xf numFmtId="0" fontId="1" fillId="0" borderId="0" xfId="42"/>
    <xf numFmtId="14" fontId="1" fillId="0" borderId="0" xfId="42" applyNumberFormat="1"/>
    <xf numFmtId="0" fontId="1" fillId="0" borderId="0" xfId="42" applyNumberFormat="1"/>
    <xf numFmtId="0" fontId="0" fillId="0" borderId="0" xfId="0" applyFill="1" applyBorder="1" applyAlignment="1"/>
    <xf numFmtId="0" fontId="0" fillId="0" borderId="11" xfId="0" applyFill="1" applyBorder="1" applyAlignment="1"/>
    <xf numFmtId="0" fontId="19" fillId="0" borderId="12" xfId="0" applyFont="1" applyFill="1" applyBorder="1" applyAlignment="1">
      <alignment horizontal="center"/>
    </xf>
    <xf numFmtId="0" fontId="19" fillId="0" borderId="12" xfId="0" applyFont="1" applyFill="1" applyBorder="1" applyAlignment="1">
      <alignment horizontal="centerContinuous"/>
    </xf>
    <xf numFmtId="0" fontId="20" fillId="0" borderId="0" xfId="42" applyFont="1"/>
    <xf numFmtId="0" fontId="20" fillId="0" borderId="20" xfId="42" applyFont="1" applyBorder="1"/>
    <xf numFmtId="14" fontId="1" fillId="0" borderId="20" xfId="42" applyNumberFormat="1" applyBorder="1"/>
    <xf numFmtId="0" fontId="1" fillId="0" borderId="20" xfId="42" applyNumberFormat="1" applyBorder="1"/>
    <xf numFmtId="0" fontId="1" fillId="0" borderId="20" xfId="42" applyBorder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8BDE893B-DED7-44C9-945D-BE523D77C0B7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1">
    <dxf>
      <numFmt numFmtId="0" formatCode="General"/>
      <alignment vertical="center" textRotation="0" wrapText="0" indent="0" justifyLastLine="0" shrinkToFit="0" readingOrder="0"/>
    </dxf>
    <dxf>
      <numFmt numFmtId="4" formatCode="#,##0.00"/>
      <alignment horizontal="center" vertical="center" textRotation="0" wrapText="0" indent="0" justifyLastLine="0" shrinkToFit="0" readingOrder="0"/>
      <border diagonalUp="0" diagonalDown="0" outline="0">
        <left style="thin">
          <color theme="0" tint="-0.24994659260841701"/>
        </left>
        <right/>
        <top style="thin">
          <color theme="0" tint="-0.24994659260841701"/>
        </top>
        <bottom style="thin">
          <color theme="0" tint="-0.24994659260841701"/>
        </bottom>
      </border>
    </dxf>
    <dxf>
      <numFmt numFmtId="4" formatCode="#,##0.00"/>
      <fill>
        <patternFill patternType="solid">
          <fgColor indexed="64"/>
          <bgColor theme="5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ill>
        <patternFill patternType="solid">
          <fgColor indexed="64"/>
          <bgColor theme="5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numFmt numFmtId="3" formatCode="#,##0"/>
      <fill>
        <patternFill patternType="solid">
          <fgColor indexed="64"/>
          <bgColor theme="5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numFmt numFmtId="166" formatCode="d\-mmm\-yy"/>
      <alignment horizontal="center" vertical="center" textRotation="0" wrapText="0" indent="0" justifyLastLine="0" shrinkToFit="0" readingOrder="0"/>
      <border diagonalUp="0" diagonalDown="0" outline="0">
        <left/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border outline="0">
        <top style="thin">
          <color theme="0" tint="-0.24994659260841701"/>
        </top>
      </border>
    </dxf>
    <dxf>
      <border outline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alignment vertical="center" textRotation="0" wrapText="0" indent="0" justifyLastLine="0" shrinkToFit="0" readingOrder="0"/>
    </dxf>
    <dxf>
      <border outline="0">
        <bottom style="thin">
          <color theme="0" tint="-0.24994659260841701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theme="0" tint="-0.24994659260841701"/>
        </left>
        <right style="thin">
          <color theme="0" tint="-0.24994659260841701"/>
        </right>
        <top/>
        <bottom/>
      </border>
    </dxf>
  </dxfs>
  <tableStyles count="1" defaultTableStyle="TableStyleMedium2" defaultPivotStyle="PivotStyleLight16">
    <tableStyle name="Invisible" pivot="0" table="0" count="0" xr9:uid="{4BB43CE8-448E-4E84-A8FB-0802D60D029B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3.xml"/><Relationship Id="rId9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PREDICTED_SENSEX USING Geometeric Brownian Motion </a:t>
            </a:r>
          </a:p>
        </c:rich>
      </c:tx>
      <c:layout>
        <c:manualLayout>
          <c:xMode val="edge"/>
          <c:yMode val="edge"/>
          <c:x val="0.32653794177180456"/>
          <c:y val="2.50381692432377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9971748477762177E-2"/>
          <c:y val="7.7388808102640719E-2"/>
          <c:w val="0.91501993248727387"/>
          <c:h val="0.82621785474477416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'SENSEX DATA'!$E$1</c:f>
              <c:strCache>
                <c:ptCount val="1"/>
                <c:pt idx="0">
                  <c:v>ESTIMATION_GBM</c:v>
                </c:pt>
              </c:strCache>
            </c:strRef>
          </c:tx>
          <c:spPr>
            <a:ln w="19050" cap="rnd">
              <a:solidFill>
                <a:schemeClr val="dk1"/>
              </a:solidFill>
              <a:round/>
            </a:ln>
            <a:effectLst/>
          </c:spPr>
          <c:marker>
            <c:symbol val="none"/>
          </c:marker>
          <c:dPt>
            <c:idx val="505"/>
            <c:marker>
              <c:symbol val="none"/>
            </c:marker>
            <c:bubble3D val="0"/>
            <c:spPr>
              <a:ln w="19050" cap="rnd">
                <a:solidFill>
                  <a:srgbClr val="C00000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5-1C23-4C52-853D-11CD14201B00}"/>
              </c:ext>
            </c:extLst>
          </c:dPt>
          <c:dPt>
            <c:idx val="506"/>
            <c:marker>
              <c:symbol val="none"/>
            </c:marker>
            <c:bubble3D val="0"/>
            <c:spPr>
              <a:ln w="19050" cap="rnd">
                <a:solidFill>
                  <a:srgbClr val="C00000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1-1C23-4C52-853D-11CD14201B00}"/>
              </c:ext>
            </c:extLst>
          </c:dPt>
          <c:dPt>
            <c:idx val="510"/>
            <c:marker>
              <c:symbol val="none"/>
            </c:marker>
            <c:bubble3D val="0"/>
            <c:spPr>
              <a:ln w="19050" cap="rnd">
                <a:solidFill>
                  <a:srgbClr val="C00000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4-1C23-4C52-853D-11CD14201B00}"/>
              </c:ext>
            </c:extLst>
          </c:dPt>
          <c:dPt>
            <c:idx val="512"/>
            <c:marker>
              <c:symbol val="none"/>
            </c:marker>
            <c:bubble3D val="0"/>
            <c:spPr>
              <a:ln w="19050" cap="rnd">
                <a:solidFill>
                  <a:srgbClr val="C00000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3-1C23-4C52-853D-11CD14201B00}"/>
              </c:ext>
            </c:extLst>
          </c:dPt>
          <c:dPt>
            <c:idx val="529"/>
            <c:marker>
              <c:symbol val="none"/>
            </c:marker>
            <c:bubble3D val="0"/>
            <c:spPr>
              <a:ln w="19050" cap="rnd">
                <a:solidFill>
                  <a:srgbClr val="C00000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6-1C23-4C52-853D-11CD14201B00}"/>
              </c:ext>
            </c:extLst>
          </c:dPt>
          <c:dPt>
            <c:idx val="548"/>
            <c:marker>
              <c:symbol val="none"/>
            </c:marker>
            <c:bubble3D val="0"/>
            <c:spPr>
              <a:ln w="19050" cap="rnd">
                <a:solidFill>
                  <a:srgbClr val="C00000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2-1C23-4C52-853D-11CD14201B00}"/>
              </c:ext>
            </c:extLst>
          </c:dPt>
          <c:xVal>
            <c:numRef>
              <c:f>'SENSEX DATA'!$A$2:$A$908</c:f>
              <c:numCache>
                <c:formatCode>d\-mmm\-yy</c:formatCode>
                <c:ptCount val="907"/>
                <c:pt idx="0">
                  <c:v>44126</c:v>
                </c:pt>
                <c:pt idx="1">
                  <c:v>44127</c:v>
                </c:pt>
                <c:pt idx="2">
                  <c:v>44130</c:v>
                </c:pt>
                <c:pt idx="3">
                  <c:v>44131</c:v>
                </c:pt>
                <c:pt idx="4">
                  <c:v>44132</c:v>
                </c:pt>
                <c:pt idx="5">
                  <c:v>44133</c:v>
                </c:pt>
                <c:pt idx="6">
                  <c:v>44134</c:v>
                </c:pt>
                <c:pt idx="7">
                  <c:v>44137</c:v>
                </c:pt>
                <c:pt idx="8">
                  <c:v>44138</c:v>
                </c:pt>
                <c:pt idx="9">
                  <c:v>44139</c:v>
                </c:pt>
                <c:pt idx="10">
                  <c:v>44140</c:v>
                </c:pt>
                <c:pt idx="11">
                  <c:v>44141</c:v>
                </c:pt>
                <c:pt idx="12">
                  <c:v>44144</c:v>
                </c:pt>
                <c:pt idx="13">
                  <c:v>44145</c:v>
                </c:pt>
                <c:pt idx="14">
                  <c:v>44146</c:v>
                </c:pt>
                <c:pt idx="15">
                  <c:v>44147</c:v>
                </c:pt>
                <c:pt idx="16">
                  <c:v>44148</c:v>
                </c:pt>
                <c:pt idx="17">
                  <c:v>44149</c:v>
                </c:pt>
                <c:pt idx="18">
                  <c:v>44152</c:v>
                </c:pt>
                <c:pt idx="19">
                  <c:v>44153</c:v>
                </c:pt>
                <c:pt idx="20">
                  <c:v>44154</c:v>
                </c:pt>
                <c:pt idx="21">
                  <c:v>44155</c:v>
                </c:pt>
                <c:pt idx="22">
                  <c:v>44158</c:v>
                </c:pt>
                <c:pt idx="23">
                  <c:v>44159</c:v>
                </c:pt>
                <c:pt idx="24">
                  <c:v>44160</c:v>
                </c:pt>
                <c:pt idx="25">
                  <c:v>44161</c:v>
                </c:pt>
                <c:pt idx="26">
                  <c:v>44162</c:v>
                </c:pt>
                <c:pt idx="27">
                  <c:v>44166</c:v>
                </c:pt>
                <c:pt idx="28">
                  <c:v>44167</c:v>
                </c:pt>
                <c:pt idx="29">
                  <c:v>44168</c:v>
                </c:pt>
                <c:pt idx="30">
                  <c:v>44169</c:v>
                </c:pt>
                <c:pt idx="31">
                  <c:v>44172</c:v>
                </c:pt>
                <c:pt idx="32">
                  <c:v>44173</c:v>
                </c:pt>
                <c:pt idx="33">
                  <c:v>44174</c:v>
                </c:pt>
                <c:pt idx="34">
                  <c:v>44175</c:v>
                </c:pt>
                <c:pt idx="35">
                  <c:v>44176</c:v>
                </c:pt>
                <c:pt idx="36">
                  <c:v>44179</c:v>
                </c:pt>
                <c:pt idx="37">
                  <c:v>44180</c:v>
                </c:pt>
                <c:pt idx="38">
                  <c:v>44181</c:v>
                </c:pt>
                <c:pt idx="39">
                  <c:v>44182</c:v>
                </c:pt>
                <c:pt idx="40">
                  <c:v>44183</c:v>
                </c:pt>
                <c:pt idx="41">
                  <c:v>44186</c:v>
                </c:pt>
                <c:pt idx="42">
                  <c:v>44187</c:v>
                </c:pt>
                <c:pt idx="43">
                  <c:v>44188</c:v>
                </c:pt>
                <c:pt idx="44">
                  <c:v>44189</c:v>
                </c:pt>
                <c:pt idx="45">
                  <c:v>44193</c:v>
                </c:pt>
                <c:pt idx="46">
                  <c:v>44194</c:v>
                </c:pt>
                <c:pt idx="47">
                  <c:v>44195</c:v>
                </c:pt>
                <c:pt idx="48">
                  <c:v>44196</c:v>
                </c:pt>
                <c:pt idx="49">
                  <c:v>44197</c:v>
                </c:pt>
                <c:pt idx="50">
                  <c:v>44200</c:v>
                </c:pt>
                <c:pt idx="51">
                  <c:v>44201</c:v>
                </c:pt>
                <c:pt idx="52">
                  <c:v>44202</c:v>
                </c:pt>
                <c:pt idx="53">
                  <c:v>44203</c:v>
                </c:pt>
                <c:pt idx="54">
                  <c:v>44204</c:v>
                </c:pt>
                <c:pt idx="55">
                  <c:v>44207</c:v>
                </c:pt>
                <c:pt idx="56">
                  <c:v>44208</c:v>
                </c:pt>
                <c:pt idx="57">
                  <c:v>44209</c:v>
                </c:pt>
                <c:pt idx="58">
                  <c:v>44210</c:v>
                </c:pt>
                <c:pt idx="59">
                  <c:v>44211</c:v>
                </c:pt>
                <c:pt idx="60">
                  <c:v>44214</c:v>
                </c:pt>
                <c:pt idx="61">
                  <c:v>44215</c:v>
                </c:pt>
                <c:pt idx="62">
                  <c:v>44216</c:v>
                </c:pt>
                <c:pt idx="63">
                  <c:v>44217</c:v>
                </c:pt>
                <c:pt idx="64">
                  <c:v>44218</c:v>
                </c:pt>
                <c:pt idx="65">
                  <c:v>44221</c:v>
                </c:pt>
                <c:pt idx="66">
                  <c:v>44223</c:v>
                </c:pt>
                <c:pt idx="67">
                  <c:v>44224</c:v>
                </c:pt>
                <c:pt idx="68">
                  <c:v>44225</c:v>
                </c:pt>
                <c:pt idx="69">
                  <c:v>44228</c:v>
                </c:pt>
                <c:pt idx="70">
                  <c:v>44229</c:v>
                </c:pt>
                <c:pt idx="71">
                  <c:v>44230</c:v>
                </c:pt>
                <c:pt idx="72">
                  <c:v>44231</c:v>
                </c:pt>
                <c:pt idx="73">
                  <c:v>44232</c:v>
                </c:pt>
                <c:pt idx="74">
                  <c:v>44235</c:v>
                </c:pt>
                <c:pt idx="75">
                  <c:v>44236</c:v>
                </c:pt>
                <c:pt idx="76">
                  <c:v>44237</c:v>
                </c:pt>
                <c:pt idx="77">
                  <c:v>44238</c:v>
                </c:pt>
                <c:pt idx="78">
                  <c:v>44239</c:v>
                </c:pt>
                <c:pt idx="79">
                  <c:v>44242</c:v>
                </c:pt>
                <c:pt idx="80">
                  <c:v>44243</c:v>
                </c:pt>
                <c:pt idx="81">
                  <c:v>44244</c:v>
                </c:pt>
                <c:pt idx="82">
                  <c:v>44245</c:v>
                </c:pt>
                <c:pt idx="83">
                  <c:v>44246</c:v>
                </c:pt>
                <c:pt idx="84">
                  <c:v>44249</c:v>
                </c:pt>
                <c:pt idx="85">
                  <c:v>44250</c:v>
                </c:pt>
                <c:pt idx="86">
                  <c:v>44251</c:v>
                </c:pt>
                <c:pt idx="87">
                  <c:v>44252</c:v>
                </c:pt>
                <c:pt idx="88">
                  <c:v>44253</c:v>
                </c:pt>
                <c:pt idx="89">
                  <c:v>44256</c:v>
                </c:pt>
                <c:pt idx="90">
                  <c:v>44257</c:v>
                </c:pt>
                <c:pt idx="91">
                  <c:v>44258</c:v>
                </c:pt>
                <c:pt idx="92">
                  <c:v>44259</c:v>
                </c:pt>
                <c:pt idx="93">
                  <c:v>44260</c:v>
                </c:pt>
                <c:pt idx="94">
                  <c:v>44263</c:v>
                </c:pt>
                <c:pt idx="95">
                  <c:v>44264</c:v>
                </c:pt>
                <c:pt idx="96">
                  <c:v>44265</c:v>
                </c:pt>
                <c:pt idx="97">
                  <c:v>44267</c:v>
                </c:pt>
                <c:pt idx="98">
                  <c:v>44270</c:v>
                </c:pt>
                <c:pt idx="99">
                  <c:v>44271</c:v>
                </c:pt>
                <c:pt idx="100">
                  <c:v>44272</c:v>
                </c:pt>
                <c:pt idx="101">
                  <c:v>44273</c:v>
                </c:pt>
                <c:pt idx="102">
                  <c:v>44274</c:v>
                </c:pt>
                <c:pt idx="103">
                  <c:v>44277</c:v>
                </c:pt>
                <c:pt idx="104">
                  <c:v>44278</c:v>
                </c:pt>
                <c:pt idx="105">
                  <c:v>44279</c:v>
                </c:pt>
                <c:pt idx="106">
                  <c:v>44280</c:v>
                </c:pt>
                <c:pt idx="107">
                  <c:v>44281</c:v>
                </c:pt>
                <c:pt idx="108">
                  <c:v>44285</c:v>
                </c:pt>
                <c:pt idx="109">
                  <c:v>44286</c:v>
                </c:pt>
                <c:pt idx="110">
                  <c:v>44287</c:v>
                </c:pt>
                <c:pt idx="111">
                  <c:v>44291</c:v>
                </c:pt>
                <c:pt idx="112">
                  <c:v>44292</c:v>
                </c:pt>
                <c:pt idx="113">
                  <c:v>44293</c:v>
                </c:pt>
                <c:pt idx="114">
                  <c:v>44294</c:v>
                </c:pt>
                <c:pt idx="115">
                  <c:v>44295</c:v>
                </c:pt>
                <c:pt idx="116">
                  <c:v>44298</c:v>
                </c:pt>
                <c:pt idx="117">
                  <c:v>44299</c:v>
                </c:pt>
                <c:pt idx="118">
                  <c:v>44301</c:v>
                </c:pt>
                <c:pt idx="119">
                  <c:v>44302</c:v>
                </c:pt>
                <c:pt idx="120">
                  <c:v>44305</c:v>
                </c:pt>
                <c:pt idx="121">
                  <c:v>44306</c:v>
                </c:pt>
                <c:pt idx="122">
                  <c:v>44308</c:v>
                </c:pt>
                <c:pt idx="123">
                  <c:v>44309</c:v>
                </c:pt>
                <c:pt idx="124">
                  <c:v>44312</c:v>
                </c:pt>
                <c:pt idx="125">
                  <c:v>44313</c:v>
                </c:pt>
                <c:pt idx="126">
                  <c:v>44314</c:v>
                </c:pt>
                <c:pt idx="127">
                  <c:v>44315</c:v>
                </c:pt>
                <c:pt idx="128">
                  <c:v>44316</c:v>
                </c:pt>
                <c:pt idx="129">
                  <c:v>44319</c:v>
                </c:pt>
                <c:pt idx="130">
                  <c:v>44320</c:v>
                </c:pt>
                <c:pt idx="131">
                  <c:v>44321</c:v>
                </c:pt>
                <c:pt idx="132">
                  <c:v>44322</c:v>
                </c:pt>
                <c:pt idx="133">
                  <c:v>44323</c:v>
                </c:pt>
                <c:pt idx="134">
                  <c:v>44326</c:v>
                </c:pt>
                <c:pt idx="135">
                  <c:v>44327</c:v>
                </c:pt>
                <c:pt idx="136">
                  <c:v>44328</c:v>
                </c:pt>
                <c:pt idx="137">
                  <c:v>44330</c:v>
                </c:pt>
                <c:pt idx="138">
                  <c:v>44333</c:v>
                </c:pt>
                <c:pt idx="139">
                  <c:v>44334</c:v>
                </c:pt>
                <c:pt idx="140">
                  <c:v>44335</c:v>
                </c:pt>
                <c:pt idx="141">
                  <c:v>44336</c:v>
                </c:pt>
                <c:pt idx="142">
                  <c:v>44337</c:v>
                </c:pt>
                <c:pt idx="143">
                  <c:v>44340</c:v>
                </c:pt>
                <c:pt idx="144">
                  <c:v>44341</c:v>
                </c:pt>
                <c:pt idx="145">
                  <c:v>44342</c:v>
                </c:pt>
                <c:pt idx="146">
                  <c:v>44343</c:v>
                </c:pt>
                <c:pt idx="147">
                  <c:v>44344</c:v>
                </c:pt>
                <c:pt idx="148">
                  <c:v>44347</c:v>
                </c:pt>
                <c:pt idx="149">
                  <c:v>44348</c:v>
                </c:pt>
                <c:pt idx="150">
                  <c:v>44349</c:v>
                </c:pt>
                <c:pt idx="151">
                  <c:v>44350</c:v>
                </c:pt>
                <c:pt idx="152">
                  <c:v>44351</c:v>
                </c:pt>
                <c:pt idx="153">
                  <c:v>44354</c:v>
                </c:pt>
                <c:pt idx="154">
                  <c:v>44355</c:v>
                </c:pt>
                <c:pt idx="155">
                  <c:v>44356</c:v>
                </c:pt>
                <c:pt idx="156">
                  <c:v>44357</c:v>
                </c:pt>
                <c:pt idx="157">
                  <c:v>44358</c:v>
                </c:pt>
                <c:pt idx="158">
                  <c:v>44361</c:v>
                </c:pt>
                <c:pt idx="159">
                  <c:v>44362</c:v>
                </c:pt>
                <c:pt idx="160">
                  <c:v>44363</c:v>
                </c:pt>
                <c:pt idx="161">
                  <c:v>44364</c:v>
                </c:pt>
                <c:pt idx="162">
                  <c:v>44365</c:v>
                </c:pt>
                <c:pt idx="163">
                  <c:v>44368</c:v>
                </c:pt>
                <c:pt idx="164">
                  <c:v>44369</c:v>
                </c:pt>
                <c:pt idx="165">
                  <c:v>44370</c:v>
                </c:pt>
                <c:pt idx="166">
                  <c:v>44371</c:v>
                </c:pt>
                <c:pt idx="167">
                  <c:v>44372</c:v>
                </c:pt>
                <c:pt idx="168">
                  <c:v>44375</c:v>
                </c:pt>
                <c:pt idx="169">
                  <c:v>44376</c:v>
                </c:pt>
                <c:pt idx="170">
                  <c:v>44377</c:v>
                </c:pt>
                <c:pt idx="171">
                  <c:v>44378</c:v>
                </c:pt>
                <c:pt idx="172">
                  <c:v>44379</c:v>
                </c:pt>
                <c:pt idx="173">
                  <c:v>44382</c:v>
                </c:pt>
                <c:pt idx="174">
                  <c:v>44383</c:v>
                </c:pt>
                <c:pt idx="175">
                  <c:v>44384</c:v>
                </c:pt>
                <c:pt idx="176">
                  <c:v>44385</c:v>
                </c:pt>
                <c:pt idx="177">
                  <c:v>44386</c:v>
                </c:pt>
                <c:pt idx="178">
                  <c:v>44389</c:v>
                </c:pt>
                <c:pt idx="179">
                  <c:v>44390</c:v>
                </c:pt>
                <c:pt idx="180">
                  <c:v>44391</c:v>
                </c:pt>
                <c:pt idx="181">
                  <c:v>44392</c:v>
                </c:pt>
                <c:pt idx="182">
                  <c:v>44393</c:v>
                </c:pt>
                <c:pt idx="183">
                  <c:v>44396</c:v>
                </c:pt>
                <c:pt idx="184">
                  <c:v>44397</c:v>
                </c:pt>
                <c:pt idx="185">
                  <c:v>44399</c:v>
                </c:pt>
                <c:pt idx="186">
                  <c:v>44400</c:v>
                </c:pt>
                <c:pt idx="187">
                  <c:v>44403</c:v>
                </c:pt>
                <c:pt idx="188">
                  <c:v>44404</c:v>
                </c:pt>
                <c:pt idx="189">
                  <c:v>44405</c:v>
                </c:pt>
                <c:pt idx="190">
                  <c:v>44406</c:v>
                </c:pt>
                <c:pt idx="191">
                  <c:v>44407</c:v>
                </c:pt>
                <c:pt idx="192">
                  <c:v>44410</c:v>
                </c:pt>
                <c:pt idx="193">
                  <c:v>44411</c:v>
                </c:pt>
                <c:pt idx="194">
                  <c:v>44412</c:v>
                </c:pt>
                <c:pt idx="195">
                  <c:v>44413</c:v>
                </c:pt>
                <c:pt idx="196">
                  <c:v>44414</c:v>
                </c:pt>
                <c:pt idx="197">
                  <c:v>44417</c:v>
                </c:pt>
                <c:pt idx="198">
                  <c:v>44418</c:v>
                </c:pt>
                <c:pt idx="199">
                  <c:v>44419</c:v>
                </c:pt>
                <c:pt idx="200">
                  <c:v>44420</c:v>
                </c:pt>
                <c:pt idx="201">
                  <c:v>44421</c:v>
                </c:pt>
                <c:pt idx="202">
                  <c:v>44424</c:v>
                </c:pt>
                <c:pt idx="203">
                  <c:v>44425</c:v>
                </c:pt>
                <c:pt idx="204">
                  <c:v>44426</c:v>
                </c:pt>
                <c:pt idx="205">
                  <c:v>44428</c:v>
                </c:pt>
                <c:pt idx="206">
                  <c:v>44431</c:v>
                </c:pt>
                <c:pt idx="207">
                  <c:v>44432</c:v>
                </c:pt>
                <c:pt idx="208">
                  <c:v>44433</c:v>
                </c:pt>
                <c:pt idx="209">
                  <c:v>44434</c:v>
                </c:pt>
                <c:pt idx="210">
                  <c:v>44435</c:v>
                </c:pt>
                <c:pt idx="211">
                  <c:v>44438</c:v>
                </c:pt>
                <c:pt idx="212">
                  <c:v>44439</c:v>
                </c:pt>
                <c:pt idx="213">
                  <c:v>44440</c:v>
                </c:pt>
                <c:pt idx="214">
                  <c:v>44441</c:v>
                </c:pt>
                <c:pt idx="215">
                  <c:v>44442</c:v>
                </c:pt>
                <c:pt idx="216">
                  <c:v>44445</c:v>
                </c:pt>
                <c:pt idx="217">
                  <c:v>44446</c:v>
                </c:pt>
                <c:pt idx="218">
                  <c:v>44447</c:v>
                </c:pt>
                <c:pt idx="219">
                  <c:v>44448</c:v>
                </c:pt>
                <c:pt idx="220">
                  <c:v>44452</c:v>
                </c:pt>
                <c:pt idx="221">
                  <c:v>44453</c:v>
                </c:pt>
                <c:pt idx="222">
                  <c:v>44454</c:v>
                </c:pt>
                <c:pt idx="223">
                  <c:v>44455</c:v>
                </c:pt>
                <c:pt idx="224">
                  <c:v>44456</c:v>
                </c:pt>
                <c:pt idx="225">
                  <c:v>44459</c:v>
                </c:pt>
                <c:pt idx="226">
                  <c:v>44460</c:v>
                </c:pt>
                <c:pt idx="227">
                  <c:v>44461</c:v>
                </c:pt>
                <c:pt idx="228">
                  <c:v>44462</c:v>
                </c:pt>
                <c:pt idx="229">
                  <c:v>44463</c:v>
                </c:pt>
                <c:pt idx="230">
                  <c:v>44466</c:v>
                </c:pt>
                <c:pt idx="231">
                  <c:v>44467</c:v>
                </c:pt>
                <c:pt idx="232">
                  <c:v>44468</c:v>
                </c:pt>
                <c:pt idx="233">
                  <c:v>44469</c:v>
                </c:pt>
                <c:pt idx="234">
                  <c:v>44470</c:v>
                </c:pt>
                <c:pt idx="235">
                  <c:v>44473</c:v>
                </c:pt>
                <c:pt idx="236">
                  <c:v>44474</c:v>
                </c:pt>
                <c:pt idx="237">
                  <c:v>44475</c:v>
                </c:pt>
                <c:pt idx="238">
                  <c:v>44476</c:v>
                </c:pt>
                <c:pt idx="239">
                  <c:v>44477</c:v>
                </c:pt>
                <c:pt idx="240">
                  <c:v>44480</c:v>
                </c:pt>
                <c:pt idx="241">
                  <c:v>44481</c:v>
                </c:pt>
                <c:pt idx="242">
                  <c:v>44482</c:v>
                </c:pt>
                <c:pt idx="243">
                  <c:v>44483</c:v>
                </c:pt>
                <c:pt idx="244">
                  <c:v>44487</c:v>
                </c:pt>
                <c:pt idx="245">
                  <c:v>44488</c:v>
                </c:pt>
                <c:pt idx="246">
                  <c:v>44489</c:v>
                </c:pt>
                <c:pt idx="247">
                  <c:v>44490</c:v>
                </c:pt>
                <c:pt idx="248">
                  <c:v>44491</c:v>
                </c:pt>
                <c:pt idx="249">
                  <c:v>44494</c:v>
                </c:pt>
                <c:pt idx="250">
                  <c:v>44495</c:v>
                </c:pt>
                <c:pt idx="251">
                  <c:v>44496</c:v>
                </c:pt>
                <c:pt idx="252">
                  <c:v>44497</c:v>
                </c:pt>
                <c:pt idx="253">
                  <c:v>44498</c:v>
                </c:pt>
                <c:pt idx="254">
                  <c:v>44501</c:v>
                </c:pt>
                <c:pt idx="255">
                  <c:v>44502</c:v>
                </c:pt>
                <c:pt idx="256">
                  <c:v>44503</c:v>
                </c:pt>
                <c:pt idx="257">
                  <c:v>44504</c:v>
                </c:pt>
                <c:pt idx="258">
                  <c:v>44508</c:v>
                </c:pt>
                <c:pt idx="259">
                  <c:v>44509</c:v>
                </c:pt>
                <c:pt idx="260">
                  <c:v>44510</c:v>
                </c:pt>
                <c:pt idx="261">
                  <c:v>44511</c:v>
                </c:pt>
                <c:pt idx="262">
                  <c:v>44512</c:v>
                </c:pt>
                <c:pt idx="263">
                  <c:v>44515</c:v>
                </c:pt>
                <c:pt idx="264">
                  <c:v>44516</c:v>
                </c:pt>
                <c:pt idx="265">
                  <c:v>44517</c:v>
                </c:pt>
                <c:pt idx="266">
                  <c:v>44518</c:v>
                </c:pt>
                <c:pt idx="267">
                  <c:v>44522</c:v>
                </c:pt>
                <c:pt idx="268">
                  <c:v>44523</c:v>
                </c:pt>
                <c:pt idx="269">
                  <c:v>44524</c:v>
                </c:pt>
                <c:pt idx="270">
                  <c:v>44525</c:v>
                </c:pt>
                <c:pt idx="271">
                  <c:v>44526</c:v>
                </c:pt>
                <c:pt idx="272">
                  <c:v>44529</c:v>
                </c:pt>
                <c:pt idx="273">
                  <c:v>44530</c:v>
                </c:pt>
                <c:pt idx="274">
                  <c:v>44531</c:v>
                </c:pt>
                <c:pt idx="275">
                  <c:v>44532</c:v>
                </c:pt>
                <c:pt idx="276">
                  <c:v>44533</c:v>
                </c:pt>
                <c:pt idx="277">
                  <c:v>44536</c:v>
                </c:pt>
                <c:pt idx="278">
                  <c:v>44537</c:v>
                </c:pt>
                <c:pt idx="279">
                  <c:v>44538</c:v>
                </c:pt>
                <c:pt idx="280">
                  <c:v>44539</c:v>
                </c:pt>
                <c:pt idx="281">
                  <c:v>44540</c:v>
                </c:pt>
                <c:pt idx="282">
                  <c:v>44543</c:v>
                </c:pt>
                <c:pt idx="283">
                  <c:v>44544</c:v>
                </c:pt>
                <c:pt idx="284">
                  <c:v>44545</c:v>
                </c:pt>
                <c:pt idx="285">
                  <c:v>44546</c:v>
                </c:pt>
                <c:pt idx="286">
                  <c:v>44547</c:v>
                </c:pt>
                <c:pt idx="287">
                  <c:v>44550</c:v>
                </c:pt>
                <c:pt idx="288">
                  <c:v>44551</c:v>
                </c:pt>
                <c:pt idx="289">
                  <c:v>44552</c:v>
                </c:pt>
                <c:pt idx="290">
                  <c:v>44553</c:v>
                </c:pt>
                <c:pt idx="291">
                  <c:v>44554</c:v>
                </c:pt>
                <c:pt idx="292">
                  <c:v>44557</c:v>
                </c:pt>
                <c:pt idx="293">
                  <c:v>44558</c:v>
                </c:pt>
                <c:pt idx="294">
                  <c:v>44559</c:v>
                </c:pt>
                <c:pt idx="295">
                  <c:v>44560</c:v>
                </c:pt>
                <c:pt idx="296">
                  <c:v>44561</c:v>
                </c:pt>
                <c:pt idx="297">
                  <c:v>44564</c:v>
                </c:pt>
                <c:pt idx="298">
                  <c:v>44565</c:v>
                </c:pt>
                <c:pt idx="299">
                  <c:v>44566</c:v>
                </c:pt>
                <c:pt idx="300">
                  <c:v>44567</c:v>
                </c:pt>
                <c:pt idx="301">
                  <c:v>44568</c:v>
                </c:pt>
                <c:pt idx="302">
                  <c:v>44571</c:v>
                </c:pt>
                <c:pt idx="303">
                  <c:v>44572</c:v>
                </c:pt>
                <c:pt idx="304">
                  <c:v>44573</c:v>
                </c:pt>
                <c:pt idx="305">
                  <c:v>44574</c:v>
                </c:pt>
                <c:pt idx="306">
                  <c:v>44575</c:v>
                </c:pt>
                <c:pt idx="307">
                  <c:v>44578</c:v>
                </c:pt>
                <c:pt idx="308">
                  <c:v>44579</c:v>
                </c:pt>
                <c:pt idx="309">
                  <c:v>44580</c:v>
                </c:pt>
                <c:pt idx="310">
                  <c:v>44581</c:v>
                </c:pt>
                <c:pt idx="311">
                  <c:v>44582</c:v>
                </c:pt>
                <c:pt idx="312">
                  <c:v>44585</c:v>
                </c:pt>
                <c:pt idx="313">
                  <c:v>44586</c:v>
                </c:pt>
                <c:pt idx="314">
                  <c:v>44588</c:v>
                </c:pt>
                <c:pt idx="315">
                  <c:v>44589</c:v>
                </c:pt>
                <c:pt idx="316">
                  <c:v>44592</c:v>
                </c:pt>
                <c:pt idx="317">
                  <c:v>44593</c:v>
                </c:pt>
                <c:pt idx="318">
                  <c:v>44594</c:v>
                </c:pt>
                <c:pt idx="319">
                  <c:v>44595</c:v>
                </c:pt>
                <c:pt idx="320">
                  <c:v>44596</c:v>
                </c:pt>
                <c:pt idx="321">
                  <c:v>44599</c:v>
                </c:pt>
                <c:pt idx="322">
                  <c:v>44600</c:v>
                </c:pt>
                <c:pt idx="323">
                  <c:v>44601</c:v>
                </c:pt>
                <c:pt idx="324">
                  <c:v>44602</c:v>
                </c:pt>
                <c:pt idx="325">
                  <c:v>44603</c:v>
                </c:pt>
                <c:pt idx="326">
                  <c:v>44606</c:v>
                </c:pt>
                <c:pt idx="327">
                  <c:v>44607</c:v>
                </c:pt>
                <c:pt idx="328">
                  <c:v>44608</c:v>
                </c:pt>
                <c:pt idx="329">
                  <c:v>44609</c:v>
                </c:pt>
                <c:pt idx="330">
                  <c:v>44610</c:v>
                </c:pt>
                <c:pt idx="331">
                  <c:v>44613</c:v>
                </c:pt>
                <c:pt idx="332">
                  <c:v>44614</c:v>
                </c:pt>
                <c:pt idx="333">
                  <c:v>44615</c:v>
                </c:pt>
                <c:pt idx="334">
                  <c:v>44616</c:v>
                </c:pt>
                <c:pt idx="335">
                  <c:v>44617</c:v>
                </c:pt>
                <c:pt idx="336">
                  <c:v>44620</c:v>
                </c:pt>
                <c:pt idx="337">
                  <c:v>44622</c:v>
                </c:pt>
                <c:pt idx="338">
                  <c:v>44623</c:v>
                </c:pt>
                <c:pt idx="339">
                  <c:v>44624</c:v>
                </c:pt>
                <c:pt idx="340">
                  <c:v>44627</c:v>
                </c:pt>
                <c:pt idx="341">
                  <c:v>44628</c:v>
                </c:pt>
                <c:pt idx="342">
                  <c:v>44629</c:v>
                </c:pt>
                <c:pt idx="343">
                  <c:v>44630</c:v>
                </c:pt>
                <c:pt idx="344">
                  <c:v>44631</c:v>
                </c:pt>
                <c:pt idx="345">
                  <c:v>44634</c:v>
                </c:pt>
                <c:pt idx="346">
                  <c:v>44635</c:v>
                </c:pt>
                <c:pt idx="347">
                  <c:v>44636</c:v>
                </c:pt>
                <c:pt idx="348">
                  <c:v>44637</c:v>
                </c:pt>
                <c:pt idx="349">
                  <c:v>44641</c:v>
                </c:pt>
                <c:pt idx="350">
                  <c:v>44642</c:v>
                </c:pt>
                <c:pt idx="351">
                  <c:v>44643</c:v>
                </c:pt>
                <c:pt idx="352">
                  <c:v>44644</c:v>
                </c:pt>
                <c:pt idx="353">
                  <c:v>44645</c:v>
                </c:pt>
                <c:pt idx="354">
                  <c:v>44648</c:v>
                </c:pt>
                <c:pt idx="355">
                  <c:v>44649</c:v>
                </c:pt>
                <c:pt idx="356">
                  <c:v>44650</c:v>
                </c:pt>
                <c:pt idx="357">
                  <c:v>44651</c:v>
                </c:pt>
                <c:pt idx="358">
                  <c:v>44652</c:v>
                </c:pt>
                <c:pt idx="359">
                  <c:v>44655</c:v>
                </c:pt>
                <c:pt idx="360">
                  <c:v>44656</c:v>
                </c:pt>
                <c:pt idx="361">
                  <c:v>44657</c:v>
                </c:pt>
                <c:pt idx="362">
                  <c:v>44658</c:v>
                </c:pt>
                <c:pt idx="363">
                  <c:v>44659</c:v>
                </c:pt>
                <c:pt idx="364">
                  <c:v>44662</c:v>
                </c:pt>
                <c:pt idx="365">
                  <c:v>44663</c:v>
                </c:pt>
                <c:pt idx="366">
                  <c:v>44664</c:v>
                </c:pt>
                <c:pt idx="367">
                  <c:v>44669</c:v>
                </c:pt>
                <c:pt idx="368">
                  <c:v>44670</c:v>
                </c:pt>
                <c:pt idx="369">
                  <c:v>44671</c:v>
                </c:pt>
                <c:pt idx="370">
                  <c:v>44672</c:v>
                </c:pt>
                <c:pt idx="371">
                  <c:v>44673</c:v>
                </c:pt>
                <c:pt idx="372">
                  <c:v>44676</c:v>
                </c:pt>
                <c:pt idx="373">
                  <c:v>44677</c:v>
                </c:pt>
                <c:pt idx="374">
                  <c:v>44678</c:v>
                </c:pt>
                <c:pt idx="375">
                  <c:v>44679</c:v>
                </c:pt>
                <c:pt idx="376">
                  <c:v>44680</c:v>
                </c:pt>
                <c:pt idx="377">
                  <c:v>44683</c:v>
                </c:pt>
                <c:pt idx="378">
                  <c:v>44685</c:v>
                </c:pt>
                <c:pt idx="379">
                  <c:v>44686</c:v>
                </c:pt>
                <c:pt idx="380">
                  <c:v>44687</c:v>
                </c:pt>
                <c:pt idx="381">
                  <c:v>44690</c:v>
                </c:pt>
                <c:pt idx="382">
                  <c:v>44691</c:v>
                </c:pt>
                <c:pt idx="383">
                  <c:v>44692</c:v>
                </c:pt>
                <c:pt idx="384">
                  <c:v>44693</c:v>
                </c:pt>
                <c:pt idx="385">
                  <c:v>44694</c:v>
                </c:pt>
                <c:pt idx="386">
                  <c:v>44697</c:v>
                </c:pt>
                <c:pt idx="387">
                  <c:v>44698</c:v>
                </c:pt>
                <c:pt idx="388">
                  <c:v>44699</c:v>
                </c:pt>
                <c:pt idx="389">
                  <c:v>44700</c:v>
                </c:pt>
                <c:pt idx="390">
                  <c:v>44701</c:v>
                </c:pt>
                <c:pt idx="391">
                  <c:v>44704</c:v>
                </c:pt>
                <c:pt idx="392">
                  <c:v>44705</c:v>
                </c:pt>
                <c:pt idx="393">
                  <c:v>44706</c:v>
                </c:pt>
                <c:pt idx="394">
                  <c:v>44707</c:v>
                </c:pt>
                <c:pt idx="395">
                  <c:v>44708</c:v>
                </c:pt>
                <c:pt idx="396">
                  <c:v>44711</c:v>
                </c:pt>
                <c:pt idx="397">
                  <c:v>44712</c:v>
                </c:pt>
                <c:pt idx="398">
                  <c:v>44713</c:v>
                </c:pt>
                <c:pt idx="399">
                  <c:v>44714</c:v>
                </c:pt>
                <c:pt idx="400">
                  <c:v>44715</c:v>
                </c:pt>
                <c:pt idx="401">
                  <c:v>44718</c:v>
                </c:pt>
                <c:pt idx="402">
                  <c:v>44719</c:v>
                </c:pt>
                <c:pt idx="403">
                  <c:v>44720</c:v>
                </c:pt>
                <c:pt idx="404">
                  <c:v>44721</c:v>
                </c:pt>
                <c:pt idx="405">
                  <c:v>44722</c:v>
                </c:pt>
                <c:pt idx="406">
                  <c:v>44725</c:v>
                </c:pt>
                <c:pt idx="407">
                  <c:v>44726</c:v>
                </c:pt>
                <c:pt idx="408">
                  <c:v>44727</c:v>
                </c:pt>
                <c:pt idx="409">
                  <c:v>44728</c:v>
                </c:pt>
                <c:pt idx="410">
                  <c:v>44729</c:v>
                </c:pt>
                <c:pt idx="411">
                  <c:v>44732</c:v>
                </c:pt>
                <c:pt idx="412">
                  <c:v>44733</c:v>
                </c:pt>
                <c:pt idx="413">
                  <c:v>44734</c:v>
                </c:pt>
                <c:pt idx="414">
                  <c:v>44735</c:v>
                </c:pt>
                <c:pt idx="415">
                  <c:v>44736</c:v>
                </c:pt>
                <c:pt idx="416">
                  <c:v>44739</c:v>
                </c:pt>
                <c:pt idx="417">
                  <c:v>44740</c:v>
                </c:pt>
                <c:pt idx="418">
                  <c:v>44741</c:v>
                </c:pt>
                <c:pt idx="419">
                  <c:v>44742</c:v>
                </c:pt>
                <c:pt idx="420">
                  <c:v>44743</c:v>
                </c:pt>
                <c:pt idx="421">
                  <c:v>44746</c:v>
                </c:pt>
                <c:pt idx="422">
                  <c:v>44747</c:v>
                </c:pt>
                <c:pt idx="423">
                  <c:v>44748</c:v>
                </c:pt>
                <c:pt idx="424">
                  <c:v>44749</c:v>
                </c:pt>
                <c:pt idx="425">
                  <c:v>44750</c:v>
                </c:pt>
                <c:pt idx="426">
                  <c:v>44753</c:v>
                </c:pt>
                <c:pt idx="427">
                  <c:v>44754</c:v>
                </c:pt>
                <c:pt idx="428">
                  <c:v>44755</c:v>
                </c:pt>
                <c:pt idx="429">
                  <c:v>44756</c:v>
                </c:pt>
                <c:pt idx="430">
                  <c:v>44757</c:v>
                </c:pt>
                <c:pt idx="431">
                  <c:v>44760</c:v>
                </c:pt>
                <c:pt idx="432">
                  <c:v>44761</c:v>
                </c:pt>
                <c:pt idx="433">
                  <c:v>44762</c:v>
                </c:pt>
                <c:pt idx="434">
                  <c:v>44763</c:v>
                </c:pt>
                <c:pt idx="435">
                  <c:v>44764</c:v>
                </c:pt>
                <c:pt idx="436">
                  <c:v>44767</c:v>
                </c:pt>
                <c:pt idx="437">
                  <c:v>44768</c:v>
                </c:pt>
                <c:pt idx="438">
                  <c:v>44769</c:v>
                </c:pt>
                <c:pt idx="439">
                  <c:v>44770</c:v>
                </c:pt>
                <c:pt idx="440">
                  <c:v>44771</c:v>
                </c:pt>
                <c:pt idx="441">
                  <c:v>44774</c:v>
                </c:pt>
                <c:pt idx="442">
                  <c:v>44775</c:v>
                </c:pt>
                <c:pt idx="443">
                  <c:v>44776</c:v>
                </c:pt>
                <c:pt idx="444">
                  <c:v>44777</c:v>
                </c:pt>
                <c:pt idx="445">
                  <c:v>44778</c:v>
                </c:pt>
                <c:pt idx="446">
                  <c:v>44781</c:v>
                </c:pt>
                <c:pt idx="447">
                  <c:v>44783</c:v>
                </c:pt>
                <c:pt idx="448">
                  <c:v>44784</c:v>
                </c:pt>
                <c:pt idx="449">
                  <c:v>44785</c:v>
                </c:pt>
                <c:pt idx="450">
                  <c:v>44789</c:v>
                </c:pt>
                <c:pt idx="451">
                  <c:v>44790</c:v>
                </c:pt>
                <c:pt idx="452">
                  <c:v>44791</c:v>
                </c:pt>
                <c:pt idx="453">
                  <c:v>44792</c:v>
                </c:pt>
                <c:pt idx="454">
                  <c:v>44795</c:v>
                </c:pt>
                <c:pt idx="455">
                  <c:v>44796</c:v>
                </c:pt>
                <c:pt idx="456">
                  <c:v>44797</c:v>
                </c:pt>
                <c:pt idx="457">
                  <c:v>44798</c:v>
                </c:pt>
                <c:pt idx="458">
                  <c:v>44799</c:v>
                </c:pt>
                <c:pt idx="459">
                  <c:v>44802</c:v>
                </c:pt>
                <c:pt idx="460">
                  <c:v>44803</c:v>
                </c:pt>
                <c:pt idx="461">
                  <c:v>44805</c:v>
                </c:pt>
                <c:pt idx="462">
                  <c:v>44806</c:v>
                </c:pt>
                <c:pt idx="463">
                  <c:v>44809</c:v>
                </c:pt>
                <c:pt idx="464">
                  <c:v>44810</c:v>
                </c:pt>
                <c:pt idx="465">
                  <c:v>44811</c:v>
                </c:pt>
                <c:pt idx="466">
                  <c:v>44812</c:v>
                </c:pt>
                <c:pt idx="467">
                  <c:v>44813</c:v>
                </c:pt>
                <c:pt idx="468">
                  <c:v>44816</c:v>
                </c:pt>
                <c:pt idx="469">
                  <c:v>44817</c:v>
                </c:pt>
                <c:pt idx="470">
                  <c:v>44818</c:v>
                </c:pt>
                <c:pt idx="471">
                  <c:v>44819</c:v>
                </c:pt>
                <c:pt idx="472">
                  <c:v>44820</c:v>
                </c:pt>
                <c:pt idx="473">
                  <c:v>44823</c:v>
                </c:pt>
                <c:pt idx="474">
                  <c:v>44824</c:v>
                </c:pt>
                <c:pt idx="475">
                  <c:v>44825</c:v>
                </c:pt>
                <c:pt idx="476">
                  <c:v>44826</c:v>
                </c:pt>
                <c:pt idx="477">
                  <c:v>44827</c:v>
                </c:pt>
                <c:pt idx="478">
                  <c:v>44830</c:v>
                </c:pt>
                <c:pt idx="479">
                  <c:v>44831</c:v>
                </c:pt>
                <c:pt idx="480">
                  <c:v>44832</c:v>
                </c:pt>
                <c:pt idx="481">
                  <c:v>44833</c:v>
                </c:pt>
                <c:pt idx="482">
                  <c:v>44834</c:v>
                </c:pt>
                <c:pt idx="483">
                  <c:v>44837</c:v>
                </c:pt>
                <c:pt idx="484">
                  <c:v>44838</c:v>
                </c:pt>
                <c:pt idx="485">
                  <c:v>44840</c:v>
                </c:pt>
                <c:pt idx="486">
                  <c:v>44841</c:v>
                </c:pt>
                <c:pt idx="487">
                  <c:v>44844</c:v>
                </c:pt>
                <c:pt idx="488">
                  <c:v>44845</c:v>
                </c:pt>
                <c:pt idx="489">
                  <c:v>44846</c:v>
                </c:pt>
                <c:pt idx="490">
                  <c:v>44847</c:v>
                </c:pt>
                <c:pt idx="491">
                  <c:v>44848</c:v>
                </c:pt>
                <c:pt idx="492">
                  <c:v>44851</c:v>
                </c:pt>
                <c:pt idx="493">
                  <c:v>44852</c:v>
                </c:pt>
                <c:pt idx="494">
                  <c:v>44853</c:v>
                </c:pt>
                <c:pt idx="495">
                  <c:v>44854</c:v>
                </c:pt>
                <c:pt idx="496">
                  <c:v>44855</c:v>
                </c:pt>
                <c:pt idx="497">
                  <c:v>44858</c:v>
                </c:pt>
                <c:pt idx="498">
                  <c:v>44859</c:v>
                </c:pt>
                <c:pt idx="499">
                  <c:v>44861</c:v>
                </c:pt>
                <c:pt idx="500">
                  <c:v>44862</c:v>
                </c:pt>
                <c:pt idx="501">
                  <c:v>44865</c:v>
                </c:pt>
                <c:pt idx="502">
                  <c:v>44866</c:v>
                </c:pt>
                <c:pt idx="503">
                  <c:v>44867</c:v>
                </c:pt>
              </c:numCache>
            </c:numRef>
          </c:xVal>
          <c:yVal>
            <c:numRef>
              <c:f>'SENSEX DATA'!$E$2:$E$505</c:f>
              <c:numCache>
                <c:formatCode>#,##0.0</c:formatCode>
                <c:ptCount val="504"/>
                <c:pt idx="0" formatCode="#,##0.00">
                  <c:v>40558.49</c:v>
                </c:pt>
                <c:pt idx="1">
                  <c:v>40817.347478277414</c:v>
                </c:pt>
                <c:pt idx="2">
                  <c:v>41119.433887401188</c:v>
                </c:pt>
                <c:pt idx="3">
                  <c:v>40145.5</c:v>
                </c:pt>
                <c:pt idx="4">
                  <c:v>40522.1</c:v>
                </c:pt>
                <c:pt idx="5">
                  <c:v>39922.46</c:v>
                </c:pt>
                <c:pt idx="6">
                  <c:v>39749.85</c:v>
                </c:pt>
                <c:pt idx="7">
                  <c:v>39614.07</c:v>
                </c:pt>
                <c:pt idx="8">
                  <c:v>39757.58</c:v>
                </c:pt>
                <c:pt idx="9">
                  <c:v>40261.129999999997</c:v>
                </c:pt>
                <c:pt idx="10">
                  <c:v>40616.14</c:v>
                </c:pt>
                <c:pt idx="11">
                  <c:v>41340.160000000003</c:v>
                </c:pt>
                <c:pt idx="12">
                  <c:v>41893.06</c:v>
                </c:pt>
                <c:pt idx="13">
                  <c:v>42597.43</c:v>
                </c:pt>
                <c:pt idx="14">
                  <c:v>43277.65</c:v>
                </c:pt>
                <c:pt idx="15">
                  <c:v>43593.67</c:v>
                </c:pt>
                <c:pt idx="16">
                  <c:v>43357.19</c:v>
                </c:pt>
                <c:pt idx="17">
                  <c:v>43443</c:v>
                </c:pt>
                <c:pt idx="18">
                  <c:v>43637.98</c:v>
                </c:pt>
                <c:pt idx="19">
                  <c:v>43952.71</c:v>
                </c:pt>
                <c:pt idx="20">
                  <c:v>44180.05</c:v>
                </c:pt>
                <c:pt idx="21">
                  <c:v>43599.96</c:v>
                </c:pt>
                <c:pt idx="22">
                  <c:v>43882.25</c:v>
                </c:pt>
                <c:pt idx="23">
                  <c:v>44077.15</c:v>
                </c:pt>
                <c:pt idx="24">
                  <c:v>44523.02</c:v>
                </c:pt>
                <c:pt idx="25">
                  <c:v>43828.1</c:v>
                </c:pt>
                <c:pt idx="26">
                  <c:v>44259.74</c:v>
                </c:pt>
                <c:pt idx="27">
                  <c:v>44149.72</c:v>
                </c:pt>
                <c:pt idx="28">
                  <c:v>44655.44</c:v>
                </c:pt>
                <c:pt idx="29">
                  <c:v>44618.04</c:v>
                </c:pt>
                <c:pt idx="30">
                  <c:v>44632.65</c:v>
                </c:pt>
                <c:pt idx="31">
                  <c:v>45079.55</c:v>
                </c:pt>
                <c:pt idx="32">
                  <c:v>45426.97</c:v>
                </c:pt>
                <c:pt idx="33">
                  <c:v>45608.51</c:v>
                </c:pt>
                <c:pt idx="34">
                  <c:v>46103.5</c:v>
                </c:pt>
                <c:pt idx="35">
                  <c:v>45959.88</c:v>
                </c:pt>
                <c:pt idx="36">
                  <c:v>46099.01</c:v>
                </c:pt>
                <c:pt idx="37">
                  <c:v>46253.46</c:v>
                </c:pt>
                <c:pt idx="38">
                  <c:v>46263.17</c:v>
                </c:pt>
                <c:pt idx="39">
                  <c:v>46666.46</c:v>
                </c:pt>
                <c:pt idx="40">
                  <c:v>46890.34</c:v>
                </c:pt>
                <c:pt idx="41">
                  <c:v>46960.69</c:v>
                </c:pt>
                <c:pt idx="42">
                  <c:v>45553.96</c:v>
                </c:pt>
                <c:pt idx="43">
                  <c:v>46006.69</c:v>
                </c:pt>
                <c:pt idx="44">
                  <c:v>46444.18</c:v>
                </c:pt>
                <c:pt idx="45">
                  <c:v>46973.54</c:v>
                </c:pt>
                <c:pt idx="46">
                  <c:v>47353.75</c:v>
                </c:pt>
                <c:pt idx="47">
                  <c:v>47613.08</c:v>
                </c:pt>
                <c:pt idx="48">
                  <c:v>47746.22</c:v>
                </c:pt>
                <c:pt idx="49">
                  <c:v>47751.33</c:v>
                </c:pt>
                <c:pt idx="50">
                  <c:v>47868.98</c:v>
                </c:pt>
                <c:pt idx="51">
                  <c:v>48176.800000000003</c:v>
                </c:pt>
                <c:pt idx="52">
                  <c:v>48437.78</c:v>
                </c:pt>
                <c:pt idx="53">
                  <c:v>48174.06</c:v>
                </c:pt>
                <c:pt idx="54">
                  <c:v>48093.32</c:v>
                </c:pt>
                <c:pt idx="55">
                  <c:v>48782.51</c:v>
                </c:pt>
                <c:pt idx="56">
                  <c:v>49269.32</c:v>
                </c:pt>
                <c:pt idx="57">
                  <c:v>49517.11</c:v>
                </c:pt>
                <c:pt idx="58">
                  <c:v>49492.32</c:v>
                </c:pt>
                <c:pt idx="59">
                  <c:v>49584.160000000003</c:v>
                </c:pt>
                <c:pt idx="60">
                  <c:v>49034.67</c:v>
                </c:pt>
                <c:pt idx="61">
                  <c:v>48564.27</c:v>
                </c:pt>
                <c:pt idx="62">
                  <c:v>49398.29</c:v>
                </c:pt>
                <c:pt idx="63">
                  <c:v>49792.12</c:v>
                </c:pt>
                <c:pt idx="64">
                  <c:v>49624.76</c:v>
                </c:pt>
                <c:pt idx="65">
                  <c:v>48878.54</c:v>
                </c:pt>
                <c:pt idx="66">
                  <c:v>48347.59</c:v>
                </c:pt>
                <c:pt idx="67">
                  <c:v>47409.93</c:v>
                </c:pt>
                <c:pt idx="68">
                  <c:v>46874.36</c:v>
                </c:pt>
                <c:pt idx="69">
                  <c:v>46285.77</c:v>
                </c:pt>
                <c:pt idx="70">
                  <c:v>48600.61</c:v>
                </c:pt>
                <c:pt idx="71">
                  <c:v>49797.72</c:v>
                </c:pt>
                <c:pt idx="72">
                  <c:v>50255.75</c:v>
                </c:pt>
                <c:pt idx="73">
                  <c:v>50614.29</c:v>
                </c:pt>
                <c:pt idx="74">
                  <c:v>50731.63</c:v>
                </c:pt>
                <c:pt idx="75">
                  <c:v>51348.77</c:v>
                </c:pt>
                <c:pt idx="76">
                  <c:v>51329.08</c:v>
                </c:pt>
                <c:pt idx="77">
                  <c:v>51309.39</c:v>
                </c:pt>
                <c:pt idx="78">
                  <c:v>51531.519999999997</c:v>
                </c:pt>
                <c:pt idx="79">
                  <c:v>51544.3</c:v>
                </c:pt>
                <c:pt idx="80">
                  <c:v>52154.13</c:v>
                </c:pt>
                <c:pt idx="81">
                  <c:v>52104.17</c:v>
                </c:pt>
                <c:pt idx="82">
                  <c:v>51703.83</c:v>
                </c:pt>
                <c:pt idx="83">
                  <c:v>51324.69</c:v>
                </c:pt>
                <c:pt idx="84">
                  <c:v>50889.760000000002</c:v>
                </c:pt>
                <c:pt idx="85">
                  <c:v>49744.32</c:v>
                </c:pt>
                <c:pt idx="86">
                  <c:v>49751.41</c:v>
                </c:pt>
                <c:pt idx="87">
                  <c:v>50781.69</c:v>
                </c:pt>
                <c:pt idx="88">
                  <c:v>51039.31</c:v>
                </c:pt>
                <c:pt idx="89">
                  <c:v>49099.99</c:v>
                </c:pt>
                <c:pt idx="90">
                  <c:v>49849.84</c:v>
                </c:pt>
                <c:pt idx="91">
                  <c:v>50296.89</c:v>
                </c:pt>
                <c:pt idx="92">
                  <c:v>51444.65</c:v>
                </c:pt>
                <c:pt idx="93">
                  <c:v>50846.080000000002</c:v>
                </c:pt>
                <c:pt idx="94">
                  <c:v>50405.32</c:v>
                </c:pt>
                <c:pt idx="95">
                  <c:v>50441.07</c:v>
                </c:pt>
                <c:pt idx="96">
                  <c:v>51025.48</c:v>
                </c:pt>
                <c:pt idx="97">
                  <c:v>51279.51</c:v>
                </c:pt>
                <c:pt idx="98">
                  <c:v>50792.08</c:v>
                </c:pt>
                <c:pt idx="99">
                  <c:v>50395.08</c:v>
                </c:pt>
                <c:pt idx="100">
                  <c:v>50363.96</c:v>
                </c:pt>
                <c:pt idx="101">
                  <c:v>49801.62</c:v>
                </c:pt>
                <c:pt idx="102">
                  <c:v>49216.52</c:v>
                </c:pt>
                <c:pt idx="103">
                  <c:v>49858.239999999998</c:v>
                </c:pt>
                <c:pt idx="104">
                  <c:v>49771.29</c:v>
                </c:pt>
                <c:pt idx="105">
                  <c:v>50051.44</c:v>
                </c:pt>
                <c:pt idx="106">
                  <c:v>49180.31</c:v>
                </c:pt>
                <c:pt idx="107">
                  <c:v>48440.12</c:v>
                </c:pt>
                <c:pt idx="108">
                  <c:v>49008.5</c:v>
                </c:pt>
                <c:pt idx="109">
                  <c:v>50136.58</c:v>
                </c:pt>
                <c:pt idx="110">
                  <c:v>49509.15</c:v>
                </c:pt>
                <c:pt idx="111">
                  <c:v>50029.83</c:v>
                </c:pt>
                <c:pt idx="112">
                  <c:v>49159.32</c:v>
                </c:pt>
                <c:pt idx="113">
                  <c:v>49201.39</c:v>
                </c:pt>
                <c:pt idx="114">
                  <c:v>49661.760000000002</c:v>
                </c:pt>
                <c:pt idx="115">
                  <c:v>49746.21</c:v>
                </c:pt>
                <c:pt idx="116">
                  <c:v>49591.32</c:v>
                </c:pt>
                <c:pt idx="117">
                  <c:v>47883.38</c:v>
                </c:pt>
                <c:pt idx="118">
                  <c:v>48544.06</c:v>
                </c:pt>
                <c:pt idx="119">
                  <c:v>48803.68</c:v>
                </c:pt>
                <c:pt idx="120">
                  <c:v>48832.03</c:v>
                </c:pt>
                <c:pt idx="121">
                  <c:v>47949.42</c:v>
                </c:pt>
                <c:pt idx="122">
                  <c:v>47705.8</c:v>
                </c:pt>
                <c:pt idx="123">
                  <c:v>48080.67</c:v>
                </c:pt>
                <c:pt idx="124">
                  <c:v>47878.45</c:v>
                </c:pt>
                <c:pt idx="125">
                  <c:v>48386.51</c:v>
                </c:pt>
                <c:pt idx="126">
                  <c:v>48944.14</c:v>
                </c:pt>
                <c:pt idx="127">
                  <c:v>49733.84</c:v>
                </c:pt>
                <c:pt idx="128">
                  <c:v>49765.94</c:v>
                </c:pt>
                <c:pt idx="129">
                  <c:v>48782.36</c:v>
                </c:pt>
                <c:pt idx="130">
                  <c:v>48718.52</c:v>
                </c:pt>
                <c:pt idx="131">
                  <c:v>48253.51</c:v>
                </c:pt>
                <c:pt idx="132">
                  <c:v>48677.55</c:v>
                </c:pt>
                <c:pt idx="133">
                  <c:v>48949.760000000002</c:v>
                </c:pt>
                <c:pt idx="134">
                  <c:v>49206.47</c:v>
                </c:pt>
                <c:pt idx="135">
                  <c:v>49502.41</c:v>
                </c:pt>
                <c:pt idx="136">
                  <c:v>49161.81</c:v>
                </c:pt>
                <c:pt idx="137">
                  <c:v>48690.8</c:v>
                </c:pt>
                <c:pt idx="138">
                  <c:v>48732.55</c:v>
                </c:pt>
                <c:pt idx="139">
                  <c:v>49580.73</c:v>
                </c:pt>
                <c:pt idx="140">
                  <c:v>50193.33</c:v>
                </c:pt>
                <c:pt idx="141">
                  <c:v>49902.64</c:v>
                </c:pt>
                <c:pt idx="142">
                  <c:v>49564.86</c:v>
                </c:pt>
                <c:pt idx="143">
                  <c:v>50540.480000000003</c:v>
                </c:pt>
                <c:pt idx="144">
                  <c:v>50651.9</c:v>
                </c:pt>
                <c:pt idx="145">
                  <c:v>50637.53</c:v>
                </c:pt>
                <c:pt idx="146">
                  <c:v>51017.52</c:v>
                </c:pt>
                <c:pt idx="147">
                  <c:v>51115.22</c:v>
                </c:pt>
                <c:pt idx="148">
                  <c:v>51422.879999999997</c:v>
                </c:pt>
                <c:pt idx="149">
                  <c:v>51937.440000000002</c:v>
                </c:pt>
                <c:pt idx="150">
                  <c:v>51934.879999999997</c:v>
                </c:pt>
                <c:pt idx="151">
                  <c:v>51849.48</c:v>
                </c:pt>
                <c:pt idx="152">
                  <c:v>52232.43</c:v>
                </c:pt>
                <c:pt idx="153">
                  <c:v>52100.05</c:v>
                </c:pt>
                <c:pt idx="154">
                  <c:v>52328.51</c:v>
                </c:pt>
                <c:pt idx="155">
                  <c:v>52275.57</c:v>
                </c:pt>
                <c:pt idx="156">
                  <c:v>51941.64</c:v>
                </c:pt>
                <c:pt idx="157">
                  <c:v>52300.47</c:v>
                </c:pt>
                <c:pt idx="158">
                  <c:v>52474.76</c:v>
                </c:pt>
                <c:pt idx="159">
                  <c:v>52551.53</c:v>
                </c:pt>
                <c:pt idx="160">
                  <c:v>52773.05</c:v>
                </c:pt>
                <c:pt idx="161">
                  <c:v>52501.98</c:v>
                </c:pt>
                <c:pt idx="162">
                  <c:v>52323.33</c:v>
                </c:pt>
                <c:pt idx="163">
                  <c:v>52344.45</c:v>
                </c:pt>
                <c:pt idx="164">
                  <c:v>52574.46</c:v>
                </c:pt>
                <c:pt idx="165">
                  <c:v>52588.71</c:v>
                </c:pt>
                <c:pt idx="166">
                  <c:v>52306.080000000002</c:v>
                </c:pt>
                <c:pt idx="167">
                  <c:v>52699</c:v>
                </c:pt>
                <c:pt idx="168">
                  <c:v>52925.04</c:v>
                </c:pt>
                <c:pt idx="169">
                  <c:v>52735.59</c:v>
                </c:pt>
                <c:pt idx="170">
                  <c:v>52549.66</c:v>
                </c:pt>
                <c:pt idx="171">
                  <c:v>52482.71</c:v>
                </c:pt>
                <c:pt idx="172">
                  <c:v>52318.6</c:v>
                </c:pt>
                <c:pt idx="173">
                  <c:v>52484.67</c:v>
                </c:pt>
                <c:pt idx="174">
                  <c:v>52880</c:v>
                </c:pt>
                <c:pt idx="175">
                  <c:v>52861.18</c:v>
                </c:pt>
                <c:pt idx="176">
                  <c:v>53054.76</c:v>
                </c:pt>
                <c:pt idx="177">
                  <c:v>52568.94</c:v>
                </c:pt>
                <c:pt idx="178">
                  <c:v>52386.19</c:v>
                </c:pt>
                <c:pt idx="179">
                  <c:v>52372.69</c:v>
                </c:pt>
                <c:pt idx="180">
                  <c:v>52769.73</c:v>
                </c:pt>
                <c:pt idx="181">
                  <c:v>52904.05</c:v>
                </c:pt>
                <c:pt idx="182">
                  <c:v>53158.85</c:v>
                </c:pt>
                <c:pt idx="183">
                  <c:v>53140.06</c:v>
                </c:pt>
                <c:pt idx="184">
                  <c:v>52553.4</c:v>
                </c:pt>
                <c:pt idx="185">
                  <c:v>52198.51</c:v>
                </c:pt>
                <c:pt idx="186">
                  <c:v>52837.21</c:v>
                </c:pt>
                <c:pt idx="187">
                  <c:v>52975.8</c:v>
                </c:pt>
                <c:pt idx="188">
                  <c:v>52852.27</c:v>
                </c:pt>
                <c:pt idx="189">
                  <c:v>52578.76</c:v>
                </c:pt>
                <c:pt idx="190">
                  <c:v>52443.71</c:v>
                </c:pt>
                <c:pt idx="191">
                  <c:v>52653.07</c:v>
                </c:pt>
                <c:pt idx="192">
                  <c:v>52586.84</c:v>
                </c:pt>
                <c:pt idx="193">
                  <c:v>52950.63</c:v>
                </c:pt>
                <c:pt idx="194">
                  <c:v>53823.360000000001</c:v>
                </c:pt>
                <c:pt idx="195">
                  <c:v>54369.77</c:v>
                </c:pt>
                <c:pt idx="196">
                  <c:v>54492.84</c:v>
                </c:pt>
                <c:pt idx="197">
                  <c:v>54277.72</c:v>
                </c:pt>
                <c:pt idx="198">
                  <c:v>54402.85</c:v>
                </c:pt>
                <c:pt idx="199">
                  <c:v>54554.66</c:v>
                </c:pt>
                <c:pt idx="200">
                  <c:v>54525.93</c:v>
                </c:pt>
                <c:pt idx="201">
                  <c:v>54843.98</c:v>
                </c:pt>
                <c:pt idx="202">
                  <c:v>55437.29</c:v>
                </c:pt>
                <c:pt idx="203">
                  <c:v>55582.58</c:v>
                </c:pt>
                <c:pt idx="204">
                  <c:v>55792.27</c:v>
                </c:pt>
                <c:pt idx="205">
                  <c:v>55629.49</c:v>
                </c:pt>
                <c:pt idx="206">
                  <c:v>55329.32</c:v>
                </c:pt>
                <c:pt idx="207">
                  <c:v>55555.79</c:v>
                </c:pt>
                <c:pt idx="208">
                  <c:v>55958.98</c:v>
                </c:pt>
                <c:pt idx="209">
                  <c:v>55944.21</c:v>
                </c:pt>
                <c:pt idx="210">
                  <c:v>55949.1</c:v>
                </c:pt>
                <c:pt idx="211">
                  <c:v>56124.72</c:v>
                </c:pt>
                <c:pt idx="212">
                  <c:v>56889.760000000002</c:v>
                </c:pt>
                <c:pt idx="213">
                  <c:v>57552.39</c:v>
                </c:pt>
                <c:pt idx="214">
                  <c:v>57338.21</c:v>
                </c:pt>
                <c:pt idx="215">
                  <c:v>57852.54</c:v>
                </c:pt>
                <c:pt idx="216">
                  <c:v>58129.95</c:v>
                </c:pt>
                <c:pt idx="217">
                  <c:v>58296.91</c:v>
                </c:pt>
                <c:pt idx="218">
                  <c:v>58279.48</c:v>
                </c:pt>
                <c:pt idx="219">
                  <c:v>58250.26</c:v>
                </c:pt>
                <c:pt idx="220">
                  <c:v>58305.07</c:v>
                </c:pt>
                <c:pt idx="221">
                  <c:v>58177.760000000002</c:v>
                </c:pt>
                <c:pt idx="222">
                  <c:v>58247.09</c:v>
                </c:pt>
                <c:pt idx="223">
                  <c:v>58723.199999999997</c:v>
                </c:pt>
                <c:pt idx="224">
                  <c:v>59141.16</c:v>
                </c:pt>
                <c:pt idx="225">
                  <c:v>59015.89</c:v>
                </c:pt>
                <c:pt idx="226">
                  <c:v>58490.93</c:v>
                </c:pt>
                <c:pt idx="227">
                  <c:v>59005.27</c:v>
                </c:pt>
                <c:pt idx="228">
                  <c:v>58927.33</c:v>
                </c:pt>
                <c:pt idx="229">
                  <c:v>59885.36</c:v>
                </c:pt>
                <c:pt idx="230">
                  <c:v>60048.47</c:v>
                </c:pt>
                <c:pt idx="231">
                  <c:v>60077.88</c:v>
                </c:pt>
                <c:pt idx="232">
                  <c:v>59667.6</c:v>
                </c:pt>
                <c:pt idx="233">
                  <c:v>59413.27</c:v>
                </c:pt>
                <c:pt idx="234">
                  <c:v>59126.36</c:v>
                </c:pt>
                <c:pt idx="235">
                  <c:v>58765.58</c:v>
                </c:pt>
                <c:pt idx="236">
                  <c:v>59299.32</c:v>
                </c:pt>
                <c:pt idx="237">
                  <c:v>59744.88</c:v>
                </c:pt>
                <c:pt idx="238">
                  <c:v>59189.73</c:v>
                </c:pt>
                <c:pt idx="239">
                  <c:v>59677.83</c:v>
                </c:pt>
                <c:pt idx="240">
                  <c:v>60059.06</c:v>
                </c:pt>
                <c:pt idx="241">
                  <c:v>60135.78</c:v>
                </c:pt>
                <c:pt idx="242">
                  <c:v>60284.31</c:v>
                </c:pt>
                <c:pt idx="243">
                  <c:v>60737.05</c:v>
                </c:pt>
                <c:pt idx="244">
                  <c:v>61305.95</c:v>
                </c:pt>
                <c:pt idx="245">
                  <c:v>61765.59</c:v>
                </c:pt>
                <c:pt idx="246">
                  <c:v>61716.05</c:v>
                </c:pt>
                <c:pt idx="247">
                  <c:v>61259.96</c:v>
                </c:pt>
                <c:pt idx="248">
                  <c:v>60923.5</c:v>
                </c:pt>
                <c:pt idx="249">
                  <c:v>60821.62</c:v>
                </c:pt>
                <c:pt idx="250">
                  <c:v>60967.05</c:v>
                </c:pt>
                <c:pt idx="251">
                  <c:v>61350.26</c:v>
                </c:pt>
                <c:pt idx="252">
                  <c:v>61143.33</c:v>
                </c:pt>
                <c:pt idx="253">
                  <c:v>59984.7</c:v>
                </c:pt>
                <c:pt idx="254">
                  <c:v>59306.93</c:v>
                </c:pt>
                <c:pt idx="255">
                  <c:v>60138.46</c:v>
                </c:pt>
                <c:pt idx="256">
                  <c:v>60029.06</c:v>
                </c:pt>
                <c:pt idx="257">
                  <c:v>59771.92</c:v>
                </c:pt>
                <c:pt idx="258">
                  <c:v>60067.62</c:v>
                </c:pt>
                <c:pt idx="259">
                  <c:v>60545.61</c:v>
                </c:pt>
                <c:pt idx="260">
                  <c:v>60433.45</c:v>
                </c:pt>
                <c:pt idx="261">
                  <c:v>60352.82</c:v>
                </c:pt>
                <c:pt idx="262">
                  <c:v>59919.69</c:v>
                </c:pt>
                <c:pt idx="263">
                  <c:v>60686.69</c:v>
                </c:pt>
                <c:pt idx="264">
                  <c:v>60718.71</c:v>
                </c:pt>
                <c:pt idx="265">
                  <c:v>60322.37</c:v>
                </c:pt>
                <c:pt idx="266">
                  <c:v>60008.33</c:v>
                </c:pt>
                <c:pt idx="267">
                  <c:v>59636.01</c:v>
                </c:pt>
                <c:pt idx="268">
                  <c:v>58465.89</c:v>
                </c:pt>
                <c:pt idx="269">
                  <c:v>58664.33</c:v>
                </c:pt>
                <c:pt idx="270">
                  <c:v>58340.99</c:v>
                </c:pt>
                <c:pt idx="271">
                  <c:v>58795.09</c:v>
                </c:pt>
                <c:pt idx="272">
                  <c:v>57107.15</c:v>
                </c:pt>
                <c:pt idx="273">
                  <c:v>57260.58</c:v>
                </c:pt>
                <c:pt idx="274">
                  <c:v>57064.87</c:v>
                </c:pt>
                <c:pt idx="275">
                  <c:v>57684.79</c:v>
                </c:pt>
                <c:pt idx="276">
                  <c:v>58461.29</c:v>
                </c:pt>
                <c:pt idx="277">
                  <c:v>57696.46</c:v>
                </c:pt>
                <c:pt idx="278">
                  <c:v>56747.14</c:v>
                </c:pt>
                <c:pt idx="279">
                  <c:v>57633.65</c:v>
                </c:pt>
                <c:pt idx="280">
                  <c:v>58649.68</c:v>
                </c:pt>
                <c:pt idx="281">
                  <c:v>58807.13</c:v>
                </c:pt>
                <c:pt idx="282">
                  <c:v>58786.67</c:v>
                </c:pt>
                <c:pt idx="283">
                  <c:v>58283.42</c:v>
                </c:pt>
                <c:pt idx="284">
                  <c:v>58117.09</c:v>
                </c:pt>
                <c:pt idx="285">
                  <c:v>57788.03</c:v>
                </c:pt>
                <c:pt idx="286">
                  <c:v>57901.14</c:v>
                </c:pt>
                <c:pt idx="287">
                  <c:v>57011.74</c:v>
                </c:pt>
                <c:pt idx="288">
                  <c:v>55822.01</c:v>
                </c:pt>
                <c:pt idx="289">
                  <c:v>56319.01</c:v>
                </c:pt>
                <c:pt idx="290">
                  <c:v>56930.559999999998</c:v>
                </c:pt>
                <c:pt idx="291">
                  <c:v>57315.28</c:v>
                </c:pt>
                <c:pt idx="292">
                  <c:v>57124.31</c:v>
                </c:pt>
                <c:pt idx="293">
                  <c:v>57420.24</c:v>
                </c:pt>
                <c:pt idx="294">
                  <c:v>57897.48</c:v>
                </c:pt>
                <c:pt idx="295">
                  <c:v>57806.49</c:v>
                </c:pt>
                <c:pt idx="296">
                  <c:v>57794.32</c:v>
                </c:pt>
                <c:pt idx="297">
                  <c:v>58253.82</c:v>
                </c:pt>
                <c:pt idx="298">
                  <c:v>59183.22</c:v>
                </c:pt>
                <c:pt idx="299">
                  <c:v>59855.93</c:v>
                </c:pt>
                <c:pt idx="300">
                  <c:v>60223.15</c:v>
                </c:pt>
                <c:pt idx="301">
                  <c:v>59601.84</c:v>
                </c:pt>
                <c:pt idx="302">
                  <c:v>59744.65</c:v>
                </c:pt>
                <c:pt idx="303">
                  <c:v>60395.63</c:v>
                </c:pt>
                <c:pt idx="304">
                  <c:v>60616.89</c:v>
                </c:pt>
                <c:pt idx="305">
                  <c:v>61150.04</c:v>
                </c:pt>
                <c:pt idx="306">
                  <c:v>61235.3</c:v>
                </c:pt>
                <c:pt idx="307">
                  <c:v>61223.03</c:v>
                </c:pt>
                <c:pt idx="308">
                  <c:v>61308.91</c:v>
                </c:pt>
                <c:pt idx="309">
                  <c:v>60754.86</c:v>
                </c:pt>
                <c:pt idx="310">
                  <c:v>60098.82</c:v>
                </c:pt>
                <c:pt idx="311">
                  <c:v>59464.62</c:v>
                </c:pt>
                <c:pt idx="312">
                  <c:v>59037.18</c:v>
                </c:pt>
                <c:pt idx="313">
                  <c:v>57491.51</c:v>
                </c:pt>
                <c:pt idx="314">
                  <c:v>57858.15</c:v>
                </c:pt>
                <c:pt idx="315">
                  <c:v>57276.94</c:v>
                </c:pt>
                <c:pt idx="316">
                  <c:v>57200.23</c:v>
                </c:pt>
                <c:pt idx="317">
                  <c:v>58014.17</c:v>
                </c:pt>
                <c:pt idx="318">
                  <c:v>58862.57</c:v>
                </c:pt>
                <c:pt idx="319">
                  <c:v>59558.33</c:v>
                </c:pt>
                <c:pt idx="320">
                  <c:v>58788.02</c:v>
                </c:pt>
                <c:pt idx="321">
                  <c:v>58644.82</c:v>
                </c:pt>
                <c:pt idx="322">
                  <c:v>57621.19</c:v>
                </c:pt>
                <c:pt idx="323">
                  <c:v>57808.58</c:v>
                </c:pt>
                <c:pt idx="324">
                  <c:v>58465.97</c:v>
                </c:pt>
                <c:pt idx="325">
                  <c:v>58926.03</c:v>
                </c:pt>
                <c:pt idx="326">
                  <c:v>58152.92</c:v>
                </c:pt>
                <c:pt idx="327">
                  <c:v>56405.84</c:v>
                </c:pt>
                <c:pt idx="328">
                  <c:v>58142.05</c:v>
                </c:pt>
                <c:pt idx="329">
                  <c:v>57996.68</c:v>
                </c:pt>
                <c:pt idx="330">
                  <c:v>57892.01</c:v>
                </c:pt>
                <c:pt idx="331">
                  <c:v>57832.97</c:v>
                </c:pt>
                <c:pt idx="332">
                  <c:v>57683.59</c:v>
                </c:pt>
                <c:pt idx="333">
                  <c:v>57300.68</c:v>
                </c:pt>
                <c:pt idx="334">
                  <c:v>57232.06</c:v>
                </c:pt>
                <c:pt idx="335">
                  <c:v>54529.91</c:v>
                </c:pt>
                <c:pt idx="336">
                  <c:v>55858.52</c:v>
                </c:pt>
                <c:pt idx="337">
                  <c:v>56247.28</c:v>
                </c:pt>
                <c:pt idx="338">
                  <c:v>55468.9</c:v>
                </c:pt>
                <c:pt idx="339">
                  <c:v>55102.68</c:v>
                </c:pt>
                <c:pt idx="340">
                  <c:v>54333.81</c:v>
                </c:pt>
                <c:pt idx="341">
                  <c:v>52842.75</c:v>
                </c:pt>
                <c:pt idx="342">
                  <c:v>53424.09</c:v>
                </c:pt>
                <c:pt idx="343">
                  <c:v>54647.33</c:v>
                </c:pt>
                <c:pt idx="344">
                  <c:v>55464.39</c:v>
                </c:pt>
                <c:pt idx="345">
                  <c:v>55550.3</c:v>
                </c:pt>
                <c:pt idx="346">
                  <c:v>56486.02</c:v>
                </c:pt>
                <c:pt idx="347">
                  <c:v>55776.85</c:v>
                </c:pt>
                <c:pt idx="348">
                  <c:v>56816.65</c:v>
                </c:pt>
                <c:pt idx="349">
                  <c:v>57863.93</c:v>
                </c:pt>
                <c:pt idx="350">
                  <c:v>57292.49</c:v>
                </c:pt>
                <c:pt idx="351">
                  <c:v>57989.3</c:v>
                </c:pt>
                <c:pt idx="352">
                  <c:v>57684.82</c:v>
                </c:pt>
                <c:pt idx="353">
                  <c:v>57595.68</c:v>
                </c:pt>
                <c:pt idx="354">
                  <c:v>57362.2</c:v>
                </c:pt>
                <c:pt idx="355">
                  <c:v>57593.49</c:v>
                </c:pt>
                <c:pt idx="356">
                  <c:v>57943.65</c:v>
                </c:pt>
                <c:pt idx="357">
                  <c:v>58683.99</c:v>
                </c:pt>
                <c:pt idx="358">
                  <c:v>58568.51</c:v>
                </c:pt>
                <c:pt idx="359">
                  <c:v>59276.69</c:v>
                </c:pt>
                <c:pt idx="360">
                  <c:v>60611.74</c:v>
                </c:pt>
                <c:pt idx="361">
                  <c:v>60176.5</c:v>
                </c:pt>
                <c:pt idx="362">
                  <c:v>59610.41</c:v>
                </c:pt>
                <c:pt idx="363">
                  <c:v>59034.95</c:v>
                </c:pt>
                <c:pt idx="364">
                  <c:v>59447.18</c:v>
                </c:pt>
                <c:pt idx="365">
                  <c:v>58964.57</c:v>
                </c:pt>
                <c:pt idx="366">
                  <c:v>58576.37</c:v>
                </c:pt>
                <c:pt idx="367">
                  <c:v>58338.93</c:v>
                </c:pt>
                <c:pt idx="368">
                  <c:v>57166.74</c:v>
                </c:pt>
                <c:pt idx="369">
                  <c:v>56463.15</c:v>
                </c:pt>
                <c:pt idx="370">
                  <c:v>57037.5</c:v>
                </c:pt>
                <c:pt idx="371">
                  <c:v>57911.68</c:v>
                </c:pt>
                <c:pt idx="372">
                  <c:v>57197.15</c:v>
                </c:pt>
                <c:pt idx="373">
                  <c:v>56579.89</c:v>
                </c:pt>
                <c:pt idx="374">
                  <c:v>57356.61</c:v>
                </c:pt>
                <c:pt idx="375">
                  <c:v>56819.39</c:v>
                </c:pt>
                <c:pt idx="376">
                  <c:v>57521.06</c:v>
                </c:pt>
                <c:pt idx="377">
                  <c:v>57060.87</c:v>
                </c:pt>
                <c:pt idx="378">
                  <c:v>56975.99</c:v>
                </c:pt>
                <c:pt idx="379">
                  <c:v>55669.03</c:v>
                </c:pt>
                <c:pt idx="380">
                  <c:v>55702.23</c:v>
                </c:pt>
                <c:pt idx="381">
                  <c:v>54835.58</c:v>
                </c:pt>
                <c:pt idx="382">
                  <c:v>54470.67</c:v>
                </c:pt>
                <c:pt idx="383">
                  <c:v>54364.85</c:v>
                </c:pt>
                <c:pt idx="384">
                  <c:v>54088.39</c:v>
                </c:pt>
                <c:pt idx="385">
                  <c:v>52930.31</c:v>
                </c:pt>
                <c:pt idx="386">
                  <c:v>52793.62</c:v>
                </c:pt>
                <c:pt idx="387">
                  <c:v>52973.84</c:v>
                </c:pt>
                <c:pt idx="388">
                  <c:v>54318.47</c:v>
                </c:pt>
                <c:pt idx="389">
                  <c:v>54208.53</c:v>
                </c:pt>
                <c:pt idx="390">
                  <c:v>52792.23</c:v>
                </c:pt>
                <c:pt idx="391">
                  <c:v>54326.39</c:v>
                </c:pt>
                <c:pt idx="392">
                  <c:v>54288.61</c:v>
                </c:pt>
                <c:pt idx="393">
                  <c:v>54052.61</c:v>
                </c:pt>
                <c:pt idx="394">
                  <c:v>53749.26</c:v>
                </c:pt>
                <c:pt idx="395">
                  <c:v>54252.53</c:v>
                </c:pt>
                <c:pt idx="396">
                  <c:v>54884.66</c:v>
                </c:pt>
                <c:pt idx="397">
                  <c:v>55925.74</c:v>
                </c:pt>
                <c:pt idx="398">
                  <c:v>55566.41</c:v>
                </c:pt>
                <c:pt idx="399">
                  <c:v>55381.17</c:v>
                </c:pt>
                <c:pt idx="400">
                  <c:v>55818.11</c:v>
                </c:pt>
                <c:pt idx="401">
                  <c:v>55769.23</c:v>
                </c:pt>
                <c:pt idx="402">
                  <c:v>55675.32</c:v>
                </c:pt>
                <c:pt idx="403">
                  <c:v>55107.34</c:v>
                </c:pt>
                <c:pt idx="404">
                  <c:v>54892.49</c:v>
                </c:pt>
                <c:pt idx="405">
                  <c:v>55320.28</c:v>
                </c:pt>
                <c:pt idx="406">
                  <c:v>54303.44</c:v>
                </c:pt>
                <c:pt idx="407">
                  <c:v>52846.7</c:v>
                </c:pt>
                <c:pt idx="408">
                  <c:v>52693.57</c:v>
                </c:pt>
                <c:pt idx="409">
                  <c:v>52541.39</c:v>
                </c:pt>
                <c:pt idx="410">
                  <c:v>51495.79</c:v>
                </c:pt>
                <c:pt idx="411">
                  <c:v>51360.42</c:v>
                </c:pt>
                <c:pt idx="412">
                  <c:v>51597.84</c:v>
                </c:pt>
                <c:pt idx="413">
                  <c:v>52532.07</c:v>
                </c:pt>
                <c:pt idx="414">
                  <c:v>51822.53</c:v>
                </c:pt>
                <c:pt idx="415">
                  <c:v>52265.72</c:v>
                </c:pt>
                <c:pt idx="416">
                  <c:v>52727.98</c:v>
                </c:pt>
                <c:pt idx="417">
                  <c:v>53161.279999999999</c:v>
                </c:pt>
                <c:pt idx="418">
                  <c:v>53177.45</c:v>
                </c:pt>
                <c:pt idx="419">
                  <c:v>53026.97</c:v>
                </c:pt>
                <c:pt idx="420">
                  <c:v>53018.94</c:v>
                </c:pt>
                <c:pt idx="421">
                  <c:v>52907.93</c:v>
                </c:pt>
                <c:pt idx="422">
                  <c:v>53234.77</c:v>
                </c:pt>
                <c:pt idx="423">
                  <c:v>53134.35</c:v>
                </c:pt>
                <c:pt idx="424">
                  <c:v>53750.97</c:v>
                </c:pt>
                <c:pt idx="425">
                  <c:v>54178.46</c:v>
                </c:pt>
                <c:pt idx="426">
                  <c:v>54481.84</c:v>
                </c:pt>
                <c:pt idx="427">
                  <c:v>54395.23</c:v>
                </c:pt>
                <c:pt idx="428">
                  <c:v>53886.61</c:v>
                </c:pt>
                <c:pt idx="429">
                  <c:v>53514.15</c:v>
                </c:pt>
                <c:pt idx="430">
                  <c:v>53416.15</c:v>
                </c:pt>
                <c:pt idx="431">
                  <c:v>53760.78</c:v>
                </c:pt>
                <c:pt idx="432">
                  <c:v>54521.15</c:v>
                </c:pt>
                <c:pt idx="433">
                  <c:v>54767.62</c:v>
                </c:pt>
                <c:pt idx="434">
                  <c:v>55397.53</c:v>
                </c:pt>
                <c:pt idx="435">
                  <c:v>55681.95</c:v>
                </c:pt>
                <c:pt idx="436">
                  <c:v>56072.23</c:v>
                </c:pt>
                <c:pt idx="437">
                  <c:v>55766.22</c:v>
                </c:pt>
                <c:pt idx="438">
                  <c:v>55268.49</c:v>
                </c:pt>
                <c:pt idx="439">
                  <c:v>55816.32</c:v>
                </c:pt>
                <c:pt idx="440">
                  <c:v>56857.79</c:v>
                </c:pt>
                <c:pt idx="441">
                  <c:v>57570.25</c:v>
                </c:pt>
                <c:pt idx="442">
                  <c:v>58115.5</c:v>
                </c:pt>
                <c:pt idx="443">
                  <c:v>58136.36</c:v>
                </c:pt>
                <c:pt idx="444">
                  <c:v>58350.53</c:v>
                </c:pt>
                <c:pt idx="445">
                  <c:v>58298.8</c:v>
                </c:pt>
                <c:pt idx="446">
                  <c:v>58387.93</c:v>
                </c:pt>
                <c:pt idx="447">
                  <c:v>58853.07</c:v>
                </c:pt>
                <c:pt idx="448">
                  <c:v>58817.29</c:v>
                </c:pt>
                <c:pt idx="449">
                  <c:v>59332.6</c:v>
                </c:pt>
                <c:pt idx="450">
                  <c:v>59462.78</c:v>
                </c:pt>
                <c:pt idx="451">
                  <c:v>59842.21</c:v>
                </c:pt>
                <c:pt idx="452">
                  <c:v>60260.13</c:v>
                </c:pt>
                <c:pt idx="453">
                  <c:v>60298</c:v>
                </c:pt>
                <c:pt idx="454">
                  <c:v>59646.15</c:v>
                </c:pt>
                <c:pt idx="455">
                  <c:v>58773.87</c:v>
                </c:pt>
                <c:pt idx="456">
                  <c:v>59031.3</c:v>
                </c:pt>
                <c:pt idx="457">
                  <c:v>59085.43</c:v>
                </c:pt>
                <c:pt idx="458">
                  <c:v>58774.720000000001</c:v>
                </c:pt>
                <c:pt idx="459">
                  <c:v>58833.87</c:v>
                </c:pt>
                <c:pt idx="460">
                  <c:v>57972.62</c:v>
                </c:pt>
                <c:pt idx="461">
                  <c:v>59537.07</c:v>
                </c:pt>
                <c:pt idx="462">
                  <c:v>58766.59</c:v>
                </c:pt>
                <c:pt idx="463">
                  <c:v>58803.33</c:v>
                </c:pt>
                <c:pt idx="464">
                  <c:v>59245.98</c:v>
                </c:pt>
                <c:pt idx="465">
                  <c:v>59196.99</c:v>
                </c:pt>
                <c:pt idx="466">
                  <c:v>59028.91</c:v>
                </c:pt>
                <c:pt idx="467">
                  <c:v>59688.22</c:v>
                </c:pt>
                <c:pt idx="468">
                  <c:v>59793.14</c:v>
                </c:pt>
                <c:pt idx="469">
                  <c:v>60115.13</c:v>
                </c:pt>
                <c:pt idx="470">
                  <c:v>60571.08</c:v>
                </c:pt>
                <c:pt idx="471">
                  <c:v>60346.97</c:v>
                </c:pt>
                <c:pt idx="472">
                  <c:v>59934.01</c:v>
                </c:pt>
                <c:pt idx="473">
                  <c:v>58840.79</c:v>
                </c:pt>
                <c:pt idx="474">
                  <c:v>59141.23</c:v>
                </c:pt>
                <c:pt idx="475">
                  <c:v>59719.74</c:v>
                </c:pt>
                <c:pt idx="476">
                  <c:v>59456.78</c:v>
                </c:pt>
                <c:pt idx="477">
                  <c:v>59119.72</c:v>
                </c:pt>
                <c:pt idx="478">
                  <c:v>58098.92</c:v>
                </c:pt>
                <c:pt idx="479">
                  <c:v>57145.22</c:v>
                </c:pt>
                <c:pt idx="480">
                  <c:v>57107.519999999997</c:v>
                </c:pt>
                <c:pt idx="481">
                  <c:v>56598.28</c:v>
                </c:pt>
                <c:pt idx="482">
                  <c:v>56409.96</c:v>
                </c:pt>
                <c:pt idx="483">
                  <c:v>57426.92</c:v>
                </c:pt>
                <c:pt idx="484">
                  <c:v>56788.81</c:v>
                </c:pt>
                <c:pt idx="485">
                  <c:v>58065.47</c:v>
                </c:pt>
                <c:pt idx="486">
                  <c:v>58222.1</c:v>
                </c:pt>
                <c:pt idx="487">
                  <c:v>58191.29</c:v>
                </c:pt>
                <c:pt idx="488">
                  <c:v>57991.11</c:v>
                </c:pt>
                <c:pt idx="489">
                  <c:v>57147.32</c:v>
                </c:pt>
                <c:pt idx="490">
                  <c:v>57625.91</c:v>
                </c:pt>
                <c:pt idx="491">
                  <c:v>57235.33</c:v>
                </c:pt>
                <c:pt idx="492">
                  <c:v>57919.97</c:v>
                </c:pt>
                <c:pt idx="493">
                  <c:v>58410.98</c:v>
                </c:pt>
                <c:pt idx="494">
                  <c:v>58960.6</c:v>
                </c:pt>
                <c:pt idx="495">
                  <c:v>59107.19</c:v>
                </c:pt>
                <c:pt idx="496">
                  <c:v>59202.9</c:v>
                </c:pt>
                <c:pt idx="497">
                  <c:v>59307.15</c:v>
                </c:pt>
                <c:pt idx="498">
                  <c:v>59831.66</c:v>
                </c:pt>
                <c:pt idx="499">
                  <c:v>59543.96</c:v>
                </c:pt>
                <c:pt idx="500">
                  <c:v>59756.84</c:v>
                </c:pt>
                <c:pt idx="501">
                  <c:v>59959.85</c:v>
                </c:pt>
                <c:pt idx="502">
                  <c:v>60746.59</c:v>
                </c:pt>
                <c:pt idx="503">
                  <c:v>61121.35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1C23-4C52-853D-11CD14201B00}"/>
            </c:ext>
          </c:extLst>
        </c:ser>
        <c:ser>
          <c:idx val="1"/>
          <c:order val="1"/>
          <c:tx>
            <c:v>PREDICTED_VALUE</c:v>
          </c:tx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dLbls>
            <c:dLbl>
              <c:idx val="47"/>
              <c:layout>
                <c:manualLayout>
                  <c:x val="-6.8219631977109148E-3"/>
                  <c:y val="7.5210196212742206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8C90-40F4-A46D-818EDF90A671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xVal>
            <c:numRef>
              <c:f>'SENSEX DATA'!$A$505:$A$552</c:f>
              <c:numCache>
                <c:formatCode>d\-mmm\-yy</c:formatCode>
                <c:ptCount val="48"/>
                <c:pt idx="0">
                  <c:v>44867</c:v>
                </c:pt>
              </c:numCache>
            </c:numRef>
          </c:xVal>
          <c:yVal>
            <c:numRef>
              <c:f>'SENSEX DATA'!$E$505:$E$552</c:f>
              <c:numCache>
                <c:formatCode>#,##0.0</c:formatCode>
                <c:ptCount val="48"/>
                <c:pt idx="0">
                  <c:v>61121.35</c:v>
                </c:pt>
                <c:pt idx="1">
                  <c:v>60906.09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1C23-4C52-853D-11CD14201B00}"/>
            </c:ext>
          </c:extLst>
        </c:ser>
        <c:ser>
          <c:idx val="2"/>
          <c:order val="2"/>
          <c:tx>
            <c:strRef>
              <c:f>'SENSEX DATA'!$C$1</c:f>
              <c:strCache>
                <c:ptCount val="1"/>
                <c:pt idx="0">
                  <c:v>BSE_SENSEX</c:v>
                </c:pt>
              </c:strCache>
            </c:strRef>
          </c:tx>
          <c:spPr>
            <a:ln w="19050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'SENSEX DATA'!$A$2:$A$505</c:f>
              <c:numCache>
                <c:formatCode>d\-mmm\-yy</c:formatCode>
                <c:ptCount val="504"/>
                <c:pt idx="0">
                  <c:v>44126</c:v>
                </c:pt>
                <c:pt idx="1">
                  <c:v>44127</c:v>
                </c:pt>
                <c:pt idx="2">
                  <c:v>44130</c:v>
                </c:pt>
                <c:pt idx="3">
                  <c:v>44131</c:v>
                </c:pt>
                <c:pt idx="4">
                  <c:v>44132</c:v>
                </c:pt>
                <c:pt idx="5">
                  <c:v>44133</c:v>
                </c:pt>
                <c:pt idx="6">
                  <c:v>44134</c:v>
                </c:pt>
                <c:pt idx="7">
                  <c:v>44137</c:v>
                </c:pt>
                <c:pt idx="8">
                  <c:v>44138</c:v>
                </c:pt>
                <c:pt idx="9">
                  <c:v>44139</c:v>
                </c:pt>
                <c:pt idx="10">
                  <c:v>44140</c:v>
                </c:pt>
                <c:pt idx="11">
                  <c:v>44141</c:v>
                </c:pt>
                <c:pt idx="12">
                  <c:v>44144</c:v>
                </c:pt>
                <c:pt idx="13">
                  <c:v>44145</c:v>
                </c:pt>
                <c:pt idx="14">
                  <c:v>44146</c:v>
                </c:pt>
                <c:pt idx="15">
                  <c:v>44147</c:v>
                </c:pt>
                <c:pt idx="16">
                  <c:v>44148</c:v>
                </c:pt>
                <c:pt idx="17">
                  <c:v>44149</c:v>
                </c:pt>
                <c:pt idx="18">
                  <c:v>44152</c:v>
                </c:pt>
                <c:pt idx="19">
                  <c:v>44153</c:v>
                </c:pt>
                <c:pt idx="20">
                  <c:v>44154</c:v>
                </c:pt>
                <c:pt idx="21">
                  <c:v>44155</c:v>
                </c:pt>
                <c:pt idx="22">
                  <c:v>44158</c:v>
                </c:pt>
                <c:pt idx="23">
                  <c:v>44159</c:v>
                </c:pt>
                <c:pt idx="24">
                  <c:v>44160</c:v>
                </c:pt>
                <c:pt idx="25">
                  <c:v>44161</c:v>
                </c:pt>
                <c:pt idx="26">
                  <c:v>44162</c:v>
                </c:pt>
                <c:pt idx="27">
                  <c:v>44166</c:v>
                </c:pt>
                <c:pt idx="28">
                  <c:v>44167</c:v>
                </c:pt>
                <c:pt idx="29">
                  <c:v>44168</c:v>
                </c:pt>
                <c:pt idx="30">
                  <c:v>44169</c:v>
                </c:pt>
                <c:pt idx="31">
                  <c:v>44172</c:v>
                </c:pt>
                <c:pt idx="32">
                  <c:v>44173</c:v>
                </c:pt>
                <c:pt idx="33">
                  <c:v>44174</c:v>
                </c:pt>
                <c:pt idx="34">
                  <c:v>44175</c:v>
                </c:pt>
                <c:pt idx="35">
                  <c:v>44176</c:v>
                </c:pt>
                <c:pt idx="36">
                  <c:v>44179</c:v>
                </c:pt>
                <c:pt idx="37">
                  <c:v>44180</c:v>
                </c:pt>
                <c:pt idx="38">
                  <c:v>44181</c:v>
                </c:pt>
                <c:pt idx="39">
                  <c:v>44182</c:v>
                </c:pt>
                <c:pt idx="40">
                  <c:v>44183</c:v>
                </c:pt>
                <c:pt idx="41">
                  <c:v>44186</c:v>
                </c:pt>
                <c:pt idx="42">
                  <c:v>44187</c:v>
                </c:pt>
                <c:pt idx="43">
                  <c:v>44188</c:v>
                </c:pt>
                <c:pt idx="44">
                  <c:v>44189</c:v>
                </c:pt>
                <c:pt idx="45">
                  <c:v>44193</c:v>
                </c:pt>
                <c:pt idx="46">
                  <c:v>44194</c:v>
                </c:pt>
                <c:pt idx="47">
                  <c:v>44195</c:v>
                </c:pt>
                <c:pt idx="48">
                  <c:v>44196</c:v>
                </c:pt>
                <c:pt idx="49">
                  <c:v>44197</c:v>
                </c:pt>
                <c:pt idx="50">
                  <c:v>44200</c:v>
                </c:pt>
                <c:pt idx="51">
                  <c:v>44201</c:v>
                </c:pt>
                <c:pt idx="52">
                  <c:v>44202</c:v>
                </c:pt>
                <c:pt idx="53">
                  <c:v>44203</c:v>
                </c:pt>
                <c:pt idx="54">
                  <c:v>44204</c:v>
                </c:pt>
                <c:pt idx="55">
                  <c:v>44207</c:v>
                </c:pt>
                <c:pt idx="56">
                  <c:v>44208</c:v>
                </c:pt>
                <c:pt idx="57">
                  <c:v>44209</c:v>
                </c:pt>
                <c:pt idx="58">
                  <c:v>44210</c:v>
                </c:pt>
                <c:pt idx="59">
                  <c:v>44211</c:v>
                </c:pt>
                <c:pt idx="60">
                  <c:v>44214</c:v>
                </c:pt>
                <c:pt idx="61">
                  <c:v>44215</c:v>
                </c:pt>
                <c:pt idx="62">
                  <c:v>44216</c:v>
                </c:pt>
                <c:pt idx="63">
                  <c:v>44217</c:v>
                </c:pt>
                <c:pt idx="64">
                  <c:v>44218</c:v>
                </c:pt>
                <c:pt idx="65">
                  <c:v>44221</c:v>
                </c:pt>
                <c:pt idx="66">
                  <c:v>44223</c:v>
                </c:pt>
                <c:pt idx="67">
                  <c:v>44224</c:v>
                </c:pt>
                <c:pt idx="68">
                  <c:v>44225</c:v>
                </c:pt>
                <c:pt idx="69">
                  <c:v>44228</c:v>
                </c:pt>
                <c:pt idx="70">
                  <c:v>44229</c:v>
                </c:pt>
                <c:pt idx="71">
                  <c:v>44230</c:v>
                </c:pt>
                <c:pt idx="72">
                  <c:v>44231</c:v>
                </c:pt>
                <c:pt idx="73">
                  <c:v>44232</c:v>
                </c:pt>
                <c:pt idx="74">
                  <c:v>44235</c:v>
                </c:pt>
                <c:pt idx="75">
                  <c:v>44236</c:v>
                </c:pt>
                <c:pt idx="76">
                  <c:v>44237</c:v>
                </c:pt>
                <c:pt idx="77">
                  <c:v>44238</c:v>
                </c:pt>
                <c:pt idx="78">
                  <c:v>44239</c:v>
                </c:pt>
                <c:pt idx="79">
                  <c:v>44242</c:v>
                </c:pt>
                <c:pt idx="80">
                  <c:v>44243</c:v>
                </c:pt>
                <c:pt idx="81">
                  <c:v>44244</c:v>
                </c:pt>
                <c:pt idx="82">
                  <c:v>44245</c:v>
                </c:pt>
                <c:pt idx="83">
                  <c:v>44246</c:v>
                </c:pt>
                <c:pt idx="84">
                  <c:v>44249</c:v>
                </c:pt>
                <c:pt idx="85">
                  <c:v>44250</c:v>
                </c:pt>
                <c:pt idx="86">
                  <c:v>44251</c:v>
                </c:pt>
                <c:pt idx="87">
                  <c:v>44252</c:v>
                </c:pt>
                <c:pt idx="88">
                  <c:v>44253</c:v>
                </c:pt>
                <c:pt idx="89">
                  <c:v>44256</c:v>
                </c:pt>
                <c:pt idx="90">
                  <c:v>44257</c:v>
                </c:pt>
                <c:pt idx="91">
                  <c:v>44258</c:v>
                </c:pt>
                <c:pt idx="92">
                  <c:v>44259</c:v>
                </c:pt>
                <c:pt idx="93">
                  <c:v>44260</c:v>
                </c:pt>
                <c:pt idx="94">
                  <c:v>44263</c:v>
                </c:pt>
                <c:pt idx="95">
                  <c:v>44264</c:v>
                </c:pt>
                <c:pt idx="96">
                  <c:v>44265</c:v>
                </c:pt>
                <c:pt idx="97">
                  <c:v>44267</c:v>
                </c:pt>
                <c:pt idx="98">
                  <c:v>44270</c:v>
                </c:pt>
                <c:pt idx="99">
                  <c:v>44271</c:v>
                </c:pt>
                <c:pt idx="100">
                  <c:v>44272</c:v>
                </c:pt>
                <c:pt idx="101">
                  <c:v>44273</c:v>
                </c:pt>
                <c:pt idx="102">
                  <c:v>44274</c:v>
                </c:pt>
                <c:pt idx="103">
                  <c:v>44277</c:v>
                </c:pt>
                <c:pt idx="104">
                  <c:v>44278</c:v>
                </c:pt>
                <c:pt idx="105">
                  <c:v>44279</c:v>
                </c:pt>
                <c:pt idx="106">
                  <c:v>44280</c:v>
                </c:pt>
                <c:pt idx="107">
                  <c:v>44281</c:v>
                </c:pt>
                <c:pt idx="108">
                  <c:v>44285</c:v>
                </c:pt>
                <c:pt idx="109">
                  <c:v>44286</c:v>
                </c:pt>
                <c:pt idx="110">
                  <c:v>44287</c:v>
                </c:pt>
                <c:pt idx="111">
                  <c:v>44291</c:v>
                </c:pt>
                <c:pt idx="112">
                  <c:v>44292</c:v>
                </c:pt>
                <c:pt idx="113">
                  <c:v>44293</c:v>
                </c:pt>
                <c:pt idx="114">
                  <c:v>44294</c:v>
                </c:pt>
                <c:pt idx="115">
                  <c:v>44295</c:v>
                </c:pt>
                <c:pt idx="116">
                  <c:v>44298</c:v>
                </c:pt>
                <c:pt idx="117">
                  <c:v>44299</c:v>
                </c:pt>
                <c:pt idx="118">
                  <c:v>44301</c:v>
                </c:pt>
                <c:pt idx="119">
                  <c:v>44302</c:v>
                </c:pt>
                <c:pt idx="120">
                  <c:v>44305</c:v>
                </c:pt>
                <c:pt idx="121">
                  <c:v>44306</c:v>
                </c:pt>
                <c:pt idx="122">
                  <c:v>44308</c:v>
                </c:pt>
                <c:pt idx="123">
                  <c:v>44309</c:v>
                </c:pt>
                <c:pt idx="124">
                  <c:v>44312</c:v>
                </c:pt>
                <c:pt idx="125">
                  <c:v>44313</c:v>
                </c:pt>
                <c:pt idx="126">
                  <c:v>44314</c:v>
                </c:pt>
                <c:pt idx="127">
                  <c:v>44315</c:v>
                </c:pt>
                <c:pt idx="128">
                  <c:v>44316</c:v>
                </c:pt>
                <c:pt idx="129">
                  <c:v>44319</c:v>
                </c:pt>
                <c:pt idx="130">
                  <c:v>44320</c:v>
                </c:pt>
                <c:pt idx="131">
                  <c:v>44321</c:v>
                </c:pt>
                <c:pt idx="132">
                  <c:v>44322</c:v>
                </c:pt>
                <c:pt idx="133">
                  <c:v>44323</c:v>
                </c:pt>
                <c:pt idx="134">
                  <c:v>44326</c:v>
                </c:pt>
                <c:pt idx="135">
                  <c:v>44327</c:v>
                </c:pt>
                <c:pt idx="136">
                  <c:v>44328</c:v>
                </c:pt>
                <c:pt idx="137">
                  <c:v>44330</c:v>
                </c:pt>
                <c:pt idx="138">
                  <c:v>44333</c:v>
                </c:pt>
                <c:pt idx="139">
                  <c:v>44334</c:v>
                </c:pt>
                <c:pt idx="140">
                  <c:v>44335</c:v>
                </c:pt>
                <c:pt idx="141">
                  <c:v>44336</c:v>
                </c:pt>
                <c:pt idx="142">
                  <c:v>44337</c:v>
                </c:pt>
                <c:pt idx="143">
                  <c:v>44340</c:v>
                </c:pt>
                <c:pt idx="144">
                  <c:v>44341</c:v>
                </c:pt>
                <c:pt idx="145">
                  <c:v>44342</c:v>
                </c:pt>
                <c:pt idx="146">
                  <c:v>44343</c:v>
                </c:pt>
                <c:pt idx="147">
                  <c:v>44344</c:v>
                </c:pt>
                <c:pt idx="148">
                  <c:v>44347</c:v>
                </c:pt>
                <c:pt idx="149">
                  <c:v>44348</c:v>
                </c:pt>
                <c:pt idx="150">
                  <c:v>44349</c:v>
                </c:pt>
                <c:pt idx="151">
                  <c:v>44350</c:v>
                </c:pt>
                <c:pt idx="152">
                  <c:v>44351</c:v>
                </c:pt>
                <c:pt idx="153">
                  <c:v>44354</c:v>
                </c:pt>
                <c:pt idx="154">
                  <c:v>44355</c:v>
                </c:pt>
                <c:pt idx="155">
                  <c:v>44356</c:v>
                </c:pt>
                <c:pt idx="156">
                  <c:v>44357</c:v>
                </c:pt>
                <c:pt idx="157">
                  <c:v>44358</c:v>
                </c:pt>
                <c:pt idx="158">
                  <c:v>44361</c:v>
                </c:pt>
                <c:pt idx="159">
                  <c:v>44362</c:v>
                </c:pt>
                <c:pt idx="160">
                  <c:v>44363</c:v>
                </c:pt>
                <c:pt idx="161">
                  <c:v>44364</c:v>
                </c:pt>
                <c:pt idx="162">
                  <c:v>44365</c:v>
                </c:pt>
                <c:pt idx="163">
                  <c:v>44368</c:v>
                </c:pt>
                <c:pt idx="164">
                  <c:v>44369</c:v>
                </c:pt>
                <c:pt idx="165">
                  <c:v>44370</c:v>
                </c:pt>
                <c:pt idx="166">
                  <c:v>44371</c:v>
                </c:pt>
                <c:pt idx="167">
                  <c:v>44372</c:v>
                </c:pt>
                <c:pt idx="168">
                  <c:v>44375</c:v>
                </c:pt>
                <c:pt idx="169">
                  <c:v>44376</c:v>
                </c:pt>
                <c:pt idx="170">
                  <c:v>44377</c:v>
                </c:pt>
                <c:pt idx="171">
                  <c:v>44378</c:v>
                </c:pt>
                <c:pt idx="172">
                  <c:v>44379</c:v>
                </c:pt>
                <c:pt idx="173">
                  <c:v>44382</c:v>
                </c:pt>
                <c:pt idx="174">
                  <c:v>44383</c:v>
                </c:pt>
                <c:pt idx="175">
                  <c:v>44384</c:v>
                </c:pt>
                <c:pt idx="176">
                  <c:v>44385</c:v>
                </c:pt>
                <c:pt idx="177">
                  <c:v>44386</c:v>
                </c:pt>
                <c:pt idx="178">
                  <c:v>44389</c:v>
                </c:pt>
                <c:pt idx="179">
                  <c:v>44390</c:v>
                </c:pt>
                <c:pt idx="180">
                  <c:v>44391</c:v>
                </c:pt>
                <c:pt idx="181">
                  <c:v>44392</c:v>
                </c:pt>
                <c:pt idx="182">
                  <c:v>44393</c:v>
                </c:pt>
                <c:pt idx="183">
                  <c:v>44396</c:v>
                </c:pt>
                <c:pt idx="184">
                  <c:v>44397</c:v>
                </c:pt>
                <c:pt idx="185">
                  <c:v>44399</c:v>
                </c:pt>
                <c:pt idx="186">
                  <c:v>44400</c:v>
                </c:pt>
                <c:pt idx="187">
                  <c:v>44403</c:v>
                </c:pt>
                <c:pt idx="188">
                  <c:v>44404</c:v>
                </c:pt>
                <c:pt idx="189">
                  <c:v>44405</c:v>
                </c:pt>
                <c:pt idx="190">
                  <c:v>44406</c:v>
                </c:pt>
                <c:pt idx="191">
                  <c:v>44407</c:v>
                </c:pt>
                <c:pt idx="192">
                  <c:v>44410</c:v>
                </c:pt>
                <c:pt idx="193">
                  <c:v>44411</c:v>
                </c:pt>
                <c:pt idx="194">
                  <c:v>44412</c:v>
                </c:pt>
                <c:pt idx="195">
                  <c:v>44413</c:v>
                </c:pt>
                <c:pt idx="196">
                  <c:v>44414</c:v>
                </c:pt>
                <c:pt idx="197">
                  <c:v>44417</c:v>
                </c:pt>
                <c:pt idx="198">
                  <c:v>44418</c:v>
                </c:pt>
                <c:pt idx="199">
                  <c:v>44419</c:v>
                </c:pt>
                <c:pt idx="200">
                  <c:v>44420</c:v>
                </c:pt>
                <c:pt idx="201">
                  <c:v>44421</c:v>
                </c:pt>
                <c:pt idx="202">
                  <c:v>44424</c:v>
                </c:pt>
                <c:pt idx="203">
                  <c:v>44425</c:v>
                </c:pt>
                <c:pt idx="204">
                  <c:v>44426</c:v>
                </c:pt>
                <c:pt idx="205">
                  <c:v>44428</c:v>
                </c:pt>
                <c:pt idx="206">
                  <c:v>44431</c:v>
                </c:pt>
                <c:pt idx="207">
                  <c:v>44432</c:v>
                </c:pt>
                <c:pt idx="208">
                  <c:v>44433</c:v>
                </c:pt>
                <c:pt idx="209">
                  <c:v>44434</c:v>
                </c:pt>
                <c:pt idx="210">
                  <c:v>44435</c:v>
                </c:pt>
                <c:pt idx="211">
                  <c:v>44438</c:v>
                </c:pt>
                <c:pt idx="212">
                  <c:v>44439</c:v>
                </c:pt>
                <c:pt idx="213">
                  <c:v>44440</c:v>
                </c:pt>
                <c:pt idx="214">
                  <c:v>44441</c:v>
                </c:pt>
                <c:pt idx="215">
                  <c:v>44442</c:v>
                </c:pt>
                <c:pt idx="216">
                  <c:v>44445</c:v>
                </c:pt>
                <c:pt idx="217">
                  <c:v>44446</c:v>
                </c:pt>
                <c:pt idx="218">
                  <c:v>44447</c:v>
                </c:pt>
                <c:pt idx="219">
                  <c:v>44448</c:v>
                </c:pt>
                <c:pt idx="220">
                  <c:v>44452</c:v>
                </c:pt>
                <c:pt idx="221">
                  <c:v>44453</c:v>
                </c:pt>
                <c:pt idx="222">
                  <c:v>44454</c:v>
                </c:pt>
                <c:pt idx="223">
                  <c:v>44455</c:v>
                </c:pt>
                <c:pt idx="224">
                  <c:v>44456</c:v>
                </c:pt>
                <c:pt idx="225">
                  <c:v>44459</c:v>
                </c:pt>
                <c:pt idx="226">
                  <c:v>44460</c:v>
                </c:pt>
                <c:pt idx="227">
                  <c:v>44461</c:v>
                </c:pt>
                <c:pt idx="228">
                  <c:v>44462</c:v>
                </c:pt>
                <c:pt idx="229">
                  <c:v>44463</c:v>
                </c:pt>
                <c:pt idx="230">
                  <c:v>44466</c:v>
                </c:pt>
                <c:pt idx="231">
                  <c:v>44467</c:v>
                </c:pt>
                <c:pt idx="232">
                  <c:v>44468</c:v>
                </c:pt>
                <c:pt idx="233">
                  <c:v>44469</c:v>
                </c:pt>
                <c:pt idx="234">
                  <c:v>44470</c:v>
                </c:pt>
                <c:pt idx="235">
                  <c:v>44473</c:v>
                </c:pt>
                <c:pt idx="236">
                  <c:v>44474</c:v>
                </c:pt>
                <c:pt idx="237">
                  <c:v>44475</c:v>
                </c:pt>
                <c:pt idx="238">
                  <c:v>44476</c:v>
                </c:pt>
                <c:pt idx="239">
                  <c:v>44477</c:v>
                </c:pt>
                <c:pt idx="240">
                  <c:v>44480</c:v>
                </c:pt>
                <c:pt idx="241">
                  <c:v>44481</c:v>
                </c:pt>
                <c:pt idx="242">
                  <c:v>44482</c:v>
                </c:pt>
                <c:pt idx="243">
                  <c:v>44483</c:v>
                </c:pt>
                <c:pt idx="244">
                  <c:v>44487</c:v>
                </c:pt>
                <c:pt idx="245">
                  <c:v>44488</c:v>
                </c:pt>
                <c:pt idx="246">
                  <c:v>44489</c:v>
                </c:pt>
                <c:pt idx="247">
                  <c:v>44490</c:v>
                </c:pt>
                <c:pt idx="248">
                  <c:v>44491</c:v>
                </c:pt>
                <c:pt idx="249">
                  <c:v>44494</c:v>
                </c:pt>
                <c:pt idx="250">
                  <c:v>44495</c:v>
                </c:pt>
                <c:pt idx="251">
                  <c:v>44496</c:v>
                </c:pt>
                <c:pt idx="252">
                  <c:v>44497</c:v>
                </c:pt>
                <c:pt idx="253">
                  <c:v>44498</c:v>
                </c:pt>
                <c:pt idx="254">
                  <c:v>44501</c:v>
                </c:pt>
                <c:pt idx="255">
                  <c:v>44502</c:v>
                </c:pt>
                <c:pt idx="256">
                  <c:v>44503</c:v>
                </c:pt>
                <c:pt idx="257">
                  <c:v>44504</c:v>
                </c:pt>
                <c:pt idx="258">
                  <c:v>44508</c:v>
                </c:pt>
                <c:pt idx="259">
                  <c:v>44509</c:v>
                </c:pt>
                <c:pt idx="260">
                  <c:v>44510</c:v>
                </c:pt>
                <c:pt idx="261">
                  <c:v>44511</c:v>
                </c:pt>
                <c:pt idx="262">
                  <c:v>44512</c:v>
                </c:pt>
                <c:pt idx="263">
                  <c:v>44515</c:v>
                </c:pt>
                <c:pt idx="264">
                  <c:v>44516</c:v>
                </c:pt>
                <c:pt idx="265">
                  <c:v>44517</c:v>
                </c:pt>
                <c:pt idx="266">
                  <c:v>44518</c:v>
                </c:pt>
                <c:pt idx="267">
                  <c:v>44522</c:v>
                </c:pt>
                <c:pt idx="268">
                  <c:v>44523</c:v>
                </c:pt>
                <c:pt idx="269">
                  <c:v>44524</c:v>
                </c:pt>
                <c:pt idx="270">
                  <c:v>44525</c:v>
                </c:pt>
                <c:pt idx="271">
                  <c:v>44526</c:v>
                </c:pt>
                <c:pt idx="272">
                  <c:v>44529</c:v>
                </c:pt>
                <c:pt idx="273">
                  <c:v>44530</c:v>
                </c:pt>
                <c:pt idx="274">
                  <c:v>44531</c:v>
                </c:pt>
                <c:pt idx="275">
                  <c:v>44532</c:v>
                </c:pt>
                <c:pt idx="276">
                  <c:v>44533</c:v>
                </c:pt>
                <c:pt idx="277">
                  <c:v>44536</c:v>
                </c:pt>
                <c:pt idx="278">
                  <c:v>44537</c:v>
                </c:pt>
                <c:pt idx="279">
                  <c:v>44538</c:v>
                </c:pt>
                <c:pt idx="280">
                  <c:v>44539</c:v>
                </c:pt>
                <c:pt idx="281">
                  <c:v>44540</c:v>
                </c:pt>
                <c:pt idx="282">
                  <c:v>44543</c:v>
                </c:pt>
                <c:pt idx="283">
                  <c:v>44544</c:v>
                </c:pt>
                <c:pt idx="284">
                  <c:v>44545</c:v>
                </c:pt>
                <c:pt idx="285">
                  <c:v>44546</c:v>
                </c:pt>
                <c:pt idx="286">
                  <c:v>44547</c:v>
                </c:pt>
                <c:pt idx="287">
                  <c:v>44550</c:v>
                </c:pt>
                <c:pt idx="288">
                  <c:v>44551</c:v>
                </c:pt>
                <c:pt idx="289">
                  <c:v>44552</c:v>
                </c:pt>
                <c:pt idx="290">
                  <c:v>44553</c:v>
                </c:pt>
                <c:pt idx="291">
                  <c:v>44554</c:v>
                </c:pt>
                <c:pt idx="292">
                  <c:v>44557</c:v>
                </c:pt>
                <c:pt idx="293">
                  <c:v>44558</c:v>
                </c:pt>
                <c:pt idx="294">
                  <c:v>44559</c:v>
                </c:pt>
                <c:pt idx="295">
                  <c:v>44560</c:v>
                </c:pt>
                <c:pt idx="296">
                  <c:v>44561</c:v>
                </c:pt>
                <c:pt idx="297">
                  <c:v>44564</c:v>
                </c:pt>
                <c:pt idx="298">
                  <c:v>44565</c:v>
                </c:pt>
                <c:pt idx="299">
                  <c:v>44566</c:v>
                </c:pt>
                <c:pt idx="300">
                  <c:v>44567</c:v>
                </c:pt>
                <c:pt idx="301">
                  <c:v>44568</c:v>
                </c:pt>
                <c:pt idx="302">
                  <c:v>44571</c:v>
                </c:pt>
                <c:pt idx="303">
                  <c:v>44572</c:v>
                </c:pt>
                <c:pt idx="304">
                  <c:v>44573</c:v>
                </c:pt>
                <c:pt idx="305">
                  <c:v>44574</c:v>
                </c:pt>
                <c:pt idx="306">
                  <c:v>44575</c:v>
                </c:pt>
                <c:pt idx="307">
                  <c:v>44578</c:v>
                </c:pt>
                <c:pt idx="308">
                  <c:v>44579</c:v>
                </c:pt>
                <c:pt idx="309">
                  <c:v>44580</c:v>
                </c:pt>
                <c:pt idx="310">
                  <c:v>44581</c:v>
                </c:pt>
                <c:pt idx="311">
                  <c:v>44582</c:v>
                </c:pt>
                <c:pt idx="312">
                  <c:v>44585</c:v>
                </c:pt>
                <c:pt idx="313">
                  <c:v>44586</c:v>
                </c:pt>
                <c:pt idx="314">
                  <c:v>44588</c:v>
                </c:pt>
                <c:pt idx="315">
                  <c:v>44589</c:v>
                </c:pt>
                <c:pt idx="316">
                  <c:v>44592</c:v>
                </c:pt>
                <c:pt idx="317">
                  <c:v>44593</c:v>
                </c:pt>
                <c:pt idx="318">
                  <c:v>44594</c:v>
                </c:pt>
                <c:pt idx="319">
                  <c:v>44595</c:v>
                </c:pt>
                <c:pt idx="320">
                  <c:v>44596</c:v>
                </c:pt>
                <c:pt idx="321">
                  <c:v>44599</c:v>
                </c:pt>
                <c:pt idx="322">
                  <c:v>44600</c:v>
                </c:pt>
                <c:pt idx="323">
                  <c:v>44601</c:v>
                </c:pt>
                <c:pt idx="324">
                  <c:v>44602</c:v>
                </c:pt>
                <c:pt idx="325">
                  <c:v>44603</c:v>
                </c:pt>
                <c:pt idx="326">
                  <c:v>44606</c:v>
                </c:pt>
                <c:pt idx="327">
                  <c:v>44607</c:v>
                </c:pt>
                <c:pt idx="328">
                  <c:v>44608</c:v>
                </c:pt>
                <c:pt idx="329">
                  <c:v>44609</c:v>
                </c:pt>
                <c:pt idx="330">
                  <c:v>44610</c:v>
                </c:pt>
                <c:pt idx="331">
                  <c:v>44613</c:v>
                </c:pt>
                <c:pt idx="332">
                  <c:v>44614</c:v>
                </c:pt>
                <c:pt idx="333">
                  <c:v>44615</c:v>
                </c:pt>
                <c:pt idx="334">
                  <c:v>44616</c:v>
                </c:pt>
                <c:pt idx="335">
                  <c:v>44617</c:v>
                </c:pt>
                <c:pt idx="336">
                  <c:v>44620</c:v>
                </c:pt>
                <c:pt idx="337">
                  <c:v>44622</c:v>
                </c:pt>
                <c:pt idx="338">
                  <c:v>44623</c:v>
                </c:pt>
                <c:pt idx="339">
                  <c:v>44624</c:v>
                </c:pt>
                <c:pt idx="340">
                  <c:v>44627</c:v>
                </c:pt>
                <c:pt idx="341">
                  <c:v>44628</c:v>
                </c:pt>
                <c:pt idx="342">
                  <c:v>44629</c:v>
                </c:pt>
                <c:pt idx="343">
                  <c:v>44630</c:v>
                </c:pt>
                <c:pt idx="344">
                  <c:v>44631</c:v>
                </c:pt>
                <c:pt idx="345">
                  <c:v>44634</c:v>
                </c:pt>
                <c:pt idx="346">
                  <c:v>44635</c:v>
                </c:pt>
                <c:pt idx="347">
                  <c:v>44636</c:v>
                </c:pt>
                <c:pt idx="348">
                  <c:v>44637</c:v>
                </c:pt>
                <c:pt idx="349">
                  <c:v>44641</c:v>
                </c:pt>
                <c:pt idx="350">
                  <c:v>44642</c:v>
                </c:pt>
                <c:pt idx="351">
                  <c:v>44643</c:v>
                </c:pt>
                <c:pt idx="352">
                  <c:v>44644</c:v>
                </c:pt>
                <c:pt idx="353">
                  <c:v>44645</c:v>
                </c:pt>
                <c:pt idx="354">
                  <c:v>44648</c:v>
                </c:pt>
                <c:pt idx="355">
                  <c:v>44649</c:v>
                </c:pt>
                <c:pt idx="356">
                  <c:v>44650</c:v>
                </c:pt>
                <c:pt idx="357">
                  <c:v>44651</c:v>
                </c:pt>
                <c:pt idx="358">
                  <c:v>44652</c:v>
                </c:pt>
                <c:pt idx="359">
                  <c:v>44655</c:v>
                </c:pt>
                <c:pt idx="360">
                  <c:v>44656</c:v>
                </c:pt>
                <c:pt idx="361">
                  <c:v>44657</c:v>
                </c:pt>
                <c:pt idx="362">
                  <c:v>44658</c:v>
                </c:pt>
                <c:pt idx="363">
                  <c:v>44659</c:v>
                </c:pt>
                <c:pt idx="364">
                  <c:v>44662</c:v>
                </c:pt>
                <c:pt idx="365">
                  <c:v>44663</c:v>
                </c:pt>
                <c:pt idx="366">
                  <c:v>44664</c:v>
                </c:pt>
                <c:pt idx="367">
                  <c:v>44669</c:v>
                </c:pt>
                <c:pt idx="368">
                  <c:v>44670</c:v>
                </c:pt>
                <c:pt idx="369">
                  <c:v>44671</c:v>
                </c:pt>
                <c:pt idx="370">
                  <c:v>44672</c:v>
                </c:pt>
                <c:pt idx="371">
                  <c:v>44673</c:v>
                </c:pt>
                <c:pt idx="372">
                  <c:v>44676</c:v>
                </c:pt>
                <c:pt idx="373">
                  <c:v>44677</c:v>
                </c:pt>
                <c:pt idx="374">
                  <c:v>44678</c:v>
                </c:pt>
                <c:pt idx="375">
                  <c:v>44679</c:v>
                </c:pt>
                <c:pt idx="376">
                  <c:v>44680</c:v>
                </c:pt>
                <c:pt idx="377">
                  <c:v>44683</c:v>
                </c:pt>
                <c:pt idx="378">
                  <c:v>44685</c:v>
                </c:pt>
                <c:pt idx="379">
                  <c:v>44686</c:v>
                </c:pt>
                <c:pt idx="380">
                  <c:v>44687</c:v>
                </c:pt>
                <c:pt idx="381">
                  <c:v>44690</c:v>
                </c:pt>
                <c:pt idx="382">
                  <c:v>44691</c:v>
                </c:pt>
                <c:pt idx="383">
                  <c:v>44692</c:v>
                </c:pt>
                <c:pt idx="384">
                  <c:v>44693</c:v>
                </c:pt>
                <c:pt idx="385">
                  <c:v>44694</c:v>
                </c:pt>
                <c:pt idx="386">
                  <c:v>44697</c:v>
                </c:pt>
                <c:pt idx="387">
                  <c:v>44698</c:v>
                </c:pt>
                <c:pt idx="388">
                  <c:v>44699</c:v>
                </c:pt>
                <c:pt idx="389">
                  <c:v>44700</c:v>
                </c:pt>
                <c:pt idx="390">
                  <c:v>44701</c:v>
                </c:pt>
                <c:pt idx="391">
                  <c:v>44704</c:v>
                </c:pt>
                <c:pt idx="392">
                  <c:v>44705</c:v>
                </c:pt>
                <c:pt idx="393">
                  <c:v>44706</c:v>
                </c:pt>
                <c:pt idx="394">
                  <c:v>44707</c:v>
                </c:pt>
                <c:pt idx="395">
                  <c:v>44708</c:v>
                </c:pt>
                <c:pt idx="396">
                  <c:v>44711</c:v>
                </c:pt>
                <c:pt idx="397">
                  <c:v>44712</c:v>
                </c:pt>
                <c:pt idx="398">
                  <c:v>44713</c:v>
                </c:pt>
                <c:pt idx="399">
                  <c:v>44714</c:v>
                </c:pt>
                <c:pt idx="400">
                  <c:v>44715</c:v>
                </c:pt>
                <c:pt idx="401">
                  <c:v>44718</c:v>
                </c:pt>
                <c:pt idx="402">
                  <c:v>44719</c:v>
                </c:pt>
                <c:pt idx="403">
                  <c:v>44720</c:v>
                </c:pt>
                <c:pt idx="404">
                  <c:v>44721</c:v>
                </c:pt>
                <c:pt idx="405">
                  <c:v>44722</c:v>
                </c:pt>
                <c:pt idx="406">
                  <c:v>44725</c:v>
                </c:pt>
                <c:pt idx="407">
                  <c:v>44726</c:v>
                </c:pt>
                <c:pt idx="408">
                  <c:v>44727</c:v>
                </c:pt>
                <c:pt idx="409">
                  <c:v>44728</c:v>
                </c:pt>
                <c:pt idx="410">
                  <c:v>44729</c:v>
                </c:pt>
                <c:pt idx="411">
                  <c:v>44732</c:v>
                </c:pt>
                <c:pt idx="412">
                  <c:v>44733</c:v>
                </c:pt>
                <c:pt idx="413">
                  <c:v>44734</c:v>
                </c:pt>
                <c:pt idx="414">
                  <c:v>44735</c:v>
                </c:pt>
                <c:pt idx="415">
                  <c:v>44736</c:v>
                </c:pt>
                <c:pt idx="416">
                  <c:v>44739</c:v>
                </c:pt>
                <c:pt idx="417">
                  <c:v>44740</c:v>
                </c:pt>
                <c:pt idx="418">
                  <c:v>44741</c:v>
                </c:pt>
                <c:pt idx="419">
                  <c:v>44742</c:v>
                </c:pt>
                <c:pt idx="420">
                  <c:v>44743</c:v>
                </c:pt>
                <c:pt idx="421">
                  <c:v>44746</c:v>
                </c:pt>
                <c:pt idx="422">
                  <c:v>44747</c:v>
                </c:pt>
                <c:pt idx="423">
                  <c:v>44748</c:v>
                </c:pt>
                <c:pt idx="424">
                  <c:v>44749</c:v>
                </c:pt>
                <c:pt idx="425">
                  <c:v>44750</c:v>
                </c:pt>
                <c:pt idx="426">
                  <c:v>44753</c:v>
                </c:pt>
                <c:pt idx="427">
                  <c:v>44754</c:v>
                </c:pt>
                <c:pt idx="428">
                  <c:v>44755</c:v>
                </c:pt>
                <c:pt idx="429">
                  <c:v>44756</c:v>
                </c:pt>
                <c:pt idx="430">
                  <c:v>44757</c:v>
                </c:pt>
                <c:pt idx="431">
                  <c:v>44760</c:v>
                </c:pt>
                <c:pt idx="432">
                  <c:v>44761</c:v>
                </c:pt>
                <c:pt idx="433">
                  <c:v>44762</c:v>
                </c:pt>
                <c:pt idx="434">
                  <c:v>44763</c:v>
                </c:pt>
                <c:pt idx="435">
                  <c:v>44764</c:v>
                </c:pt>
                <c:pt idx="436">
                  <c:v>44767</c:v>
                </c:pt>
                <c:pt idx="437">
                  <c:v>44768</c:v>
                </c:pt>
                <c:pt idx="438">
                  <c:v>44769</c:v>
                </c:pt>
                <c:pt idx="439">
                  <c:v>44770</c:v>
                </c:pt>
                <c:pt idx="440">
                  <c:v>44771</c:v>
                </c:pt>
                <c:pt idx="441">
                  <c:v>44774</c:v>
                </c:pt>
                <c:pt idx="442">
                  <c:v>44775</c:v>
                </c:pt>
                <c:pt idx="443">
                  <c:v>44776</c:v>
                </c:pt>
                <c:pt idx="444">
                  <c:v>44777</c:v>
                </c:pt>
                <c:pt idx="445">
                  <c:v>44778</c:v>
                </c:pt>
                <c:pt idx="446">
                  <c:v>44781</c:v>
                </c:pt>
                <c:pt idx="447">
                  <c:v>44783</c:v>
                </c:pt>
                <c:pt idx="448">
                  <c:v>44784</c:v>
                </c:pt>
                <c:pt idx="449">
                  <c:v>44785</c:v>
                </c:pt>
                <c:pt idx="450">
                  <c:v>44789</c:v>
                </c:pt>
                <c:pt idx="451">
                  <c:v>44790</c:v>
                </c:pt>
                <c:pt idx="452">
                  <c:v>44791</c:v>
                </c:pt>
                <c:pt idx="453">
                  <c:v>44792</c:v>
                </c:pt>
                <c:pt idx="454">
                  <c:v>44795</c:v>
                </c:pt>
                <c:pt idx="455">
                  <c:v>44796</c:v>
                </c:pt>
                <c:pt idx="456">
                  <c:v>44797</c:v>
                </c:pt>
                <c:pt idx="457">
                  <c:v>44798</c:v>
                </c:pt>
                <c:pt idx="458">
                  <c:v>44799</c:v>
                </c:pt>
                <c:pt idx="459">
                  <c:v>44802</c:v>
                </c:pt>
                <c:pt idx="460">
                  <c:v>44803</c:v>
                </c:pt>
                <c:pt idx="461">
                  <c:v>44805</c:v>
                </c:pt>
                <c:pt idx="462">
                  <c:v>44806</c:v>
                </c:pt>
                <c:pt idx="463">
                  <c:v>44809</c:v>
                </c:pt>
                <c:pt idx="464">
                  <c:v>44810</c:v>
                </c:pt>
                <c:pt idx="465">
                  <c:v>44811</c:v>
                </c:pt>
                <c:pt idx="466">
                  <c:v>44812</c:v>
                </c:pt>
                <c:pt idx="467">
                  <c:v>44813</c:v>
                </c:pt>
                <c:pt idx="468">
                  <c:v>44816</c:v>
                </c:pt>
                <c:pt idx="469">
                  <c:v>44817</c:v>
                </c:pt>
                <c:pt idx="470">
                  <c:v>44818</c:v>
                </c:pt>
                <c:pt idx="471">
                  <c:v>44819</c:v>
                </c:pt>
                <c:pt idx="472">
                  <c:v>44820</c:v>
                </c:pt>
                <c:pt idx="473">
                  <c:v>44823</c:v>
                </c:pt>
                <c:pt idx="474">
                  <c:v>44824</c:v>
                </c:pt>
                <c:pt idx="475">
                  <c:v>44825</c:v>
                </c:pt>
                <c:pt idx="476">
                  <c:v>44826</c:v>
                </c:pt>
                <c:pt idx="477">
                  <c:v>44827</c:v>
                </c:pt>
                <c:pt idx="478">
                  <c:v>44830</c:v>
                </c:pt>
                <c:pt idx="479">
                  <c:v>44831</c:v>
                </c:pt>
                <c:pt idx="480">
                  <c:v>44832</c:v>
                </c:pt>
                <c:pt idx="481">
                  <c:v>44833</c:v>
                </c:pt>
                <c:pt idx="482">
                  <c:v>44834</c:v>
                </c:pt>
                <c:pt idx="483">
                  <c:v>44837</c:v>
                </c:pt>
                <c:pt idx="484">
                  <c:v>44838</c:v>
                </c:pt>
                <c:pt idx="485">
                  <c:v>44840</c:v>
                </c:pt>
                <c:pt idx="486">
                  <c:v>44841</c:v>
                </c:pt>
                <c:pt idx="487">
                  <c:v>44844</c:v>
                </c:pt>
                <c:pt idx="488">
                  <c:v>44845</c:v>
                </c:pt>
                <c:pt idx="489">
                  <c:v>44846</c:v>
                </c:pt>
                <c:pt idx="490">
                  <c:v>44847</c:v>
                </c:pt>
                <c:pt idx="491">
                  <c:v>44848</c:v>
                </c:pt>
                <c:pt idx="492">
                  <c:v>44851</c:v>
                </c:pt>
                <c:pt idx="493">
                  <c:v>44852</c:v>
                </c:pt>
                <c:pt idx="494">
                  <c:v>44853</c:v>
                </c:pt>
                <c:pt idx="495">
                  <c:v>44854</c:v>
                </c:pt>
                <c:pt idx="496">
                  <c:v>44855</c:v>
                </c:pt>
                <c:pt idx="497">
                  <c:v>44858</c:v>
                </c:pt>
                <c:pt idx="498">
                  <c:v>44859</c:v>
                </c:pt>
                <c:pt idx="499">
                  <c:v>44861</c:v>
                </c:pt>
                <c:pt idx="500">
                  <c:v>44862</c:v>
                </c:pt>
                <c:pt idx="501">
                  <c:v>44865</c:v>
                </c:pt>
                <c:pt idx="502">
                  <c:v>44866</c:v>
                </c:pt>
                <c:pt idx="503">
                  <c:v>44867</c:v>
                </c:pt>
              </c:numCache>
            </c:numRef>
          </c:xVal>
          <c:yVal>
            <c:numRef>
              <c:f>'SENSEX DATA'!$C$2:$C$505</c:f>
              <c:numCache>
                <c:formatCode>#,##0.00</c:formatCode>
                <c:ptCount val="504"/>
                <c:pt idx="0">
                  <c:v>40558.49</c:v>
                </c:pt>
                <c:pt idx="1">
                  <c:v>40685.5</c:v>
                </c:pt>
                <c:pt idx="2">
                  <c:v>40145.5</c:v>
                </c:pt>
                <c:pt idx="3">
                  <c:v>40522.1</c:v>
                </c:pt>
                <c:pt idx="4">
                  <c:v>39922.46</c:v>
                </c:pt>
                <c:pt idx="5">
                  <c:v>39749.85</c:v>
                </c:pt>
                <c:pt idx="6">
                  <c:v>39614.07</c:v>
                </c:pt>
                <c:pt idx="7">
                  <c:v>39757.58</c:v>
                </c:pt>
                <c:pt idx="8">
                  <c:v>40261.129999999997</c:v>
                </c:pt>
                <c:pt idx="9">
                  <c:v>40616.14</c:v>
                </c:pt>
                <c:pt idx="10">
                  <c:v>41340.160000000003</c:v>
                </c:pt>
                <c:pt idx="11">
                  <c:v>41893.06</c:v>
                </c:pt>
                <c:pt idx="12">
                  <c:v>42597.43</c:v>
                </c:pt>
                <c:pt idx="13">
                  <c:v>43277.65</c:v>
                </c:pt>
                <c:pt idx="14">
                  <c:v>43593.67</c:v>
                </c:pt>
                <c:pt idx="15">
                  <c:v>43357.19</c:v>
                </c:pt>
                <c:pt idx="16">
                  <c:v>43443</c:v>
                </c:pt>
                <c:pt idx="17">
                  <c:v>43637.98</c:v>
                </c:pt>
                <c:pt idx="18">
                  <c:v>43952.71</c:v>
                </c:pt>
                <c:pt idx="19">
                  <c:v>44180.05</c:v>
                </c:pt>
                <c:pt idx="20">
                  <c:v>43599.96</c:v>
                </c:pt>
                <c:pt idx="21">
                  <c:v>43882.25</c:v>
                </c:pt>
                <c:pt idx="22">
                  <c:v>44077.15</c:v>
                </c:pt>
                <c:pt idx="23">
                  <c:v>44523.02</c:v>
                </c:pt>
                <c:pt idx="24">
                  <c:v>43828.1</c:v>
                </c:pt>
                <c:pt idx="25">
                  <c:v>44259.74</c:v>
                </c:pt>
                <c:pt idx="26">
                  <c:v>44149.72</c:v>
                </c:pt>
                <c:pt idx="27">
                  <c:v>44655.44</c:v>
                </c:pt>
                <c:pt idx="28">
                  <c:v>44618.04</c:v>
                </c:pt>
                <c:pt idx="29">
                  <c:v>44632.65</c:v>
                </c:pt>
                <c:pt idx="30">
                  <c:v>45079.55</c:v>
                </c:pt>
                <c:pt idx="31">
                  <c:v>45426.97</c:v>
                </c:pt>
                <c:pt idx="32">
                  <c:v>45608.51</c:v>
                </c:pt>
                <c:pt idx="33">
                  <c:v>46103.5</c:v>
                </c:pt>
                <c:pt idx="34">
                  <c:v>45959.88</c:v>
                </c:pt>
                <c:pt idx="35">
                  <c:v>46099.01</c:v>
                </c:pt>
                <c:pt idx="36">
                  <c:v>46253.46</c:v>
                </c:pt>
                <c:pt idx="37">
                  <c:v>46263.17</c:v>
                </c:pt>
                <c:pt idx="38">
                  <c:v>46666.46</c:v>
                </c:pt>
                <c:pt idx="39">
                  <c:v>46890.34</c:v>
                </c:pt>
                <c:pt idx="40">
                  <c:v>46960.69</c:v>
                </c:pt>
                <c:pt idx="41">
                  <c:v>45553.96</c:v>
                </c:pt>
                <c:pt idx="42">
                  <c:v>46006.69</c:v>
                </c:pt>
                <c:pt idx="43">
                  <c:v>46444.18</c:v>
                </c:pt>
                <c:pt idx="44">
                  <c:v>46973.54</c:v>
                </c:pt>
                <c:pt idx="45">
                  <c:v>47353.75</c:v>
                </c:pt>
                <c:pt idx="46">
                  <c:v>47613.08</c:v>
                </c:pt>
                <c:pt idx="47">
                  <c:v>47746.22</c:v>
                </c:pt>
                <c:pt idx="48">
                  <c:v>47751.33</c:v>
                </c:pt>
                <c:pt idx="49">
                  <c:v>47868.98</c:v>
                </c:pt>
                <c:pt idx="50">
                  <c:v>48176.800000000003</c:v>
                </c:pt>
                <c:pt idx="51">
                  <c:v>48437.78</c:v>
                </c:pt>
                <c:pt idx="52">
                  <c:v>48174.06</c:v>
                </c:pt>
                <c:pt idx="53">
                  <c:v>48093.32</c:v>
                </c:pt>
                <c:pt idx="54">
                  <c:v>48782.51</c:v>
                </c:pt>
                <c:pt idx="55">
                  <c:v>49269.32</c:v>
                </c:pt>
                <c:pt idx="56">
                  <c:v>49517.11</c:v>
                </c:pt>
                <c:pt idx="57">
                  <c:v>49492.32</c:v>
                </c:pt>
                <c:pt idx="58">
                  <c:v>49584.160000000003</c:v>
                </c:pt>
                <c:pt idx="59">
                  <c:v>49034.67</c:v>
                </c:pt>
                <c:pt idx="60">
                  <c:v>48564.27</c:v>
                </c:pt>
                <c:pt idx="61">
                  <c:v>49398.29</c:v>
                </c:pt>
                <c:pt idx="62">
                  <c:v>49792.12</c:v>
                </c:pt>
                <c:pt idx="63">
                  <c:v>49624.76</c:v>
                </c:pt>
                <c:pt idx="64">
                  <c:v>48878.54</c:v>
                </c:pt>
                <c:pt idx="65">
                  <c:v>48347.59</c:v>
                </c:pt>
                <c:pt idx="66">
                  <c:v>47409.93</c:v>
                </c:pt>
                <c:pt idx="67">
                  <c:v>46874.36</c:v>
                </c:pt>
                <c:pt idx="68">
                  <c:v>46285.77</c:v>
                </c:pt>
                <c:pt idx="69">
                  <c:v>48600.61</c:v>
                </c:pt>
                <c:pt idx="70">
                  <c:v>49797.72</c:v>
                </c:pt>
                <c:pt idx="71">
                  <c:v>50255.75</c:v>
                </c:pt>
                <c:pt idx="72">
                  <c:v>50614.29</c:v>
                </c:pt>
                <c:pt idx="73">
                  <c:v>50731.63</c:v>
                </c:pt>
                <c:pt idx="74">
                  <c:v>51348.77</c:v>
                </c:pt>
                <c:pt idx="75">
                  <c:v>51329.08</c:v>
                </c:pt>
                <c:pt idx="76">
                  <c:v>51309.39</c:v>
                </c:pt>
                <c:pt idx="77">
                  <c:v>51531.519999999997</c:v>
                </c:pt>
                <c:pt idx="78">
                  <c:v>51544.3</c:v>
                </c:pt>
                <c:pt idx="79">
                  <c:v>52154.13</c:v>
                </c:pt>
                <c:pt idx="80">
                  <c:v>52104.17</c:v>
                </c:pt>
                <c:pt idx="81">
                  <c:v>51703.83</c:v>
                </c:pt>
                <c:pt idx="82">
                  <c:v>51324.69</c:v>
                </c:pt>
                <c:pt idx="83">
                  <c:v>50889.760000000002</c:v>
                </c:pt>
                <c:pt idx="84">
                  <c:v>49744.32</c:v>
                </c:pt>
                <c:pt idx="85">
                  <c:v>49751.41</c:v>
                </c:pt>
                <c:pt idx="86">
                  <c:v>50781.69</c:v>
                </c:pt>
                <c:pt idx="87">
                  <c:v>51039.31</c:v>
                </c:pt>
                <c:pt idx="88">
                  <c:v>49099.99</c:v>
                </c:pt>
                <c:pt idx="89">
                  <c:v>49849.84</c:v>
                </c:pt>
                <c:pt idx="90">
                  <c:v>50296.89</c:v>
                </c:pt>
                <c:pt idx="91">
                  <c:v>51444.65</c:v>
                </c:pt>
                <c:pt idx="92">
                  <c:v>50846.080000000002</c:v>
                </c:pt>
                <c:pt idx="93">
                  <c:v>50405.32</c:v>
                </c:pt>
                <c:pt idx="94">
                  <c:v>50441.07</c:v>
                </c:pt>
                <c:pt idx="95">
                  <c:v>51025.48</c:v>
                </c:pt>
                <c:pt idx="96">
                  <c:v>51279.51</c:v>
                </c:pt>
                <c:pt idx="97">
                  <c:v>50792.08</c:v>
                </c:pt>
                <c:pt idx="98">
                  <c:v>50395.08</c:v>
                </c:pt>
                <c:pt idx="99">
                  <c:v>50363.96</c:v>
                </c:pt>
                <c:pt idx="100">
                  <c:v>49801.62</c:v>
                </c:pt>
                <c:pt idx="101">
                  <c:v>49216.52</c:v>
                </c:pt>
                <c:pt idx="102">
                  <c:v>49858.239999999998</c:v>
                </c:pt>
                <c:pt idx="103">
                  <c:v>49771.29</c:v>
                </c:pt>
                <c:pt idx="104">
                  <c:v>50051.44</c:v>
                </c:pt>
                <c:pt idx="105">
                  <c:v>49180.31</c:v>
                </c:pt>
                <c:pt idx="106">
                  <c:v>48440.12</c:v>
                </c:pt>
                <c:pt idx="107">
                  <c:v>49008.5</c:v>
                </c:pt>
                <c:pt idx="108">
                  <c:v>50136.58</c:v>
                </c:pt>
                <c:pt idx="109">
                  <c:v>49509.15</c:v>
                </c:pt>
                <c:pt idx="110">
                  <c:v>50029.83</c:v>
                </c:pt>
                <c:pt idx="111">
                  <c:v>49159.32</c:v>
                </c:pt>
                <c:pt idx="112">
                  <c:v>49201.39</c:v>
                </c:pt>
                <c:pt idx="113">
                  <c:v>49661.760000000002</c:v>
                </c:pt>
                <c:pt idx="114">
                  <c:v>49746.21</c:v>
                </c:pt>
                <c:pt idx="115">
                  <c:v>49591.32</c:v>
                </c:pt>
                <c:pt idx="116">
                  <c:v>47883.38</c:v>
                </c:pt>
                <c:pt idx="117">
                  <c:v>48544.06</c:v>
                </c:pt>
                <c:pt idx="118">
                  <c:v>48803.68</c:v>
                </c:pt>
                <c:pt idx="119">
                  <c:v>48832.03</c:v>
                </c:pt>
                <c:pt idx="120">
                  <c:v>47949.42</c:v>
                </c:pt>
                <c:pt idx="121">
                  <c:v>47705.8</c:v>
                </c:pt>
                <c:pt idx="122">
                  <c:v>48080.67</c:v>
                </c:pt>
                <c:pt idx="123">
                  <c:v>47878.45</c:v>
                </c:pt>
                <c:pt idx="124">
                  <c:v>48386.51</c:v>
                </c:pt>
                <c:pt idx="125">
                  <c:v>48944.14</c:v>
                </c:pt>
                <c:pt idx="126">
                  <c:v>49733.84</c:v>
                </c:pt>
                <c:pt idx="127">
                  <c:v>49765.94</c:v>
                </c:pt>
                <c:pt idx="128">
                  <c:v>48782.36</c:v>
                </c:pt>
                <c:pt idx="129">
                  <c:v>48718.52</c:v>
                </c:pt>
                <c:pt idx="130">
                  <c:v>48253.51</c:v>
                </c:pt>
                <c:pt idx="131">
                  <c:v>48677.55</c:v>
                </c:pt>
                <c:pt idx="132">
                  <c:v>48949.760000000002</c:v>
                </c:pt>
                <c:pt idx="133">
                  <c:v>49206.47</c:v>
                </c:pt>
                <c:pt idx="134">
                  <c:v>49502.41</c:v>
                </c:pt>
                <c:pt idx="135">
                  <c:v>49161.81</c:v>
                </c:pt>
                <c:pt idx="136">
                  <c:v>48690.8</c:v>
                </c:pt>
                <c:pt idx="137">
                  <c:v>48732.55</c:v>
                </c:pt>
                <c:pt idx="138">
                  <c:v>49580.73</c:v>
                </c:pt>
                <c:pt idx="139">
                  <c:v>50193.33</c:v>
                </c:pt>
                <c:pt idx="140">
                  <c:v>49902.64</c:v>
                </c:pt>
                <c:pt idx="141">
                  <c:v>49564.86</c:v>
                </c:pt>
                <c:pt idx="142">
                  <c:v>50540.480000000003</c:v>
                </c:pt>
                <c:pt idx="143">
                  <c:v>50651.9</c:v>
                </c:pt>
                <c:pt idx="144">
                  <c:v>50637.53</c:v>
                </c:pt>
                <c:pt idx="145">
                  <c:v>51017.52</c:v>
                </c:pt>
                <c:pt idx="146">
                  <c:v>51115.22</c:v>
                </c:pt>
                <c:pt idx="147">
                  <c:v>51422.879999999997</c:v>
                </c:pt>
                <c:pt idx="148">
                  <c:v>51937.440000000002</c:v>
                </c:pt>
                <c:pt idx="149">
                  <c:v>51934.879999999997</c:v>
                </c:pt>
                <c:pt idx="150">
                  <c:v>51849.48</c:v>
                </c:pt>
                <c:pt idx="151">
                  <c:v>52232.43</c:v>
                </c:pt>
                <c:pt idx="152">
                  <c:v>52100.05</c:v>
                </c:pt>
                <c:pt idx="153">
                  <c:v>52328.51</c:v>
                </c:pt>
                <c:pt idx="154">
                  <c:v>52275.57</c:v>
                </c:pt>
                <c:pt idx="155">
                  <c:v>51941.64</c:v>
                </c:pt>
                <c:pt idx="156">
                  <c:v>52300.47</c:v>
                </c:pt>
                <c:pt idx="157">
                  <c:v>52474.76</c:v>
                </c:pt>
                <c:pt idx="158">
                  <c:v>52551.53</c:v>
                </c:pt>
                <c:pt idx="159">
                  <c:v>52773.05</c:v>
                </c:pt>
                <c:pt idx="160">
                  <c:v>52501.98</c:v>
                </c:pt>
                <c:pt idx="161">
                  <c:v>52323.33</c:v>
                </c:pt>
                <c:pt idx="162">
                  <c:v>52344.45</c:v>
                </c:pt>
                <c:pt idx="163">
                  <c:v>52574.46</c:v>
                </c:pt>
                <c:pt idx="164">
                  <c:v>52588.71</c:v>
                </c:pt>
                <c:pt idx="165">
                  <c:v>52306.080000000002</c:v>
                </c:pt>
                <c:pt idx="166">
                  <c:v>52699</c:v>
                </c:pt>
                <c:pt idx="167">
                  <c:v>52925.04</c:v>
                </c:pt>
                <c:pt idx="168">
                  <c:v>52735.59</c:v>
                </c:pt>
                <c:pt idx="169">
                  <c:v>52549.66</c:v>
                </c:pt>
                <c:pt idx="170">
                  <c:v>52482.71</c:v>
                </c:pt>
                <c:pt idx="171">
                  <c:v>52318.6</c:v>
                </c:pt>
                <c:pt idx="172">
                  <c:v>52484.67</c:v>
                </c:pt>
                <c:pt idx="173">
                  <c:v>52880</c:v>
                </c:pt>
                <c:pt idx="174">
                  <c:v>52861.18</c:v>
                </c:pt>
                <c:pt idx="175">
                  <c:v>53054.76</c:v>
                </c:pt>
                <c:pt idx="176">
                  <c:v>52568.94</c:v>
                </c:pt>
                <c:pt idx="177">
                  <c:v>52386.19</c:v>
                </c:pt>
                <c:pt idx="178">
                  <c:v>52372.69</c:v>
                </c:pt>
                <c:pt idx="179">
                  <c:v>52769.73</c:v>
                </c:pt>
                <c:pt idx="180">
                  <c:v>52904.05</c:v>
                </c:pt>
                <c:pt idx="181">
                  <c:v>53158.85</c:v>
                </c:pt>
                <c:pt idx="182">
                  <c:v>53140.06</c:v>
                </c:pt>
                <c:pt idx="183">
                  <c:v>52553.4</c:v>
                </c:pt>
                <c:pt idx="184">
                  <c:v>52198.51</c:v>
                </c:pt>
                <c:pt idx="185">
                  <c:v>52837.21</c:v>
                </c:pt>
                <c:pt idx="186">
                  <c:v>52975.8</c:v>
                </c:pt>
                <c:pt idx="187">
                  <c:v>52852.27</c:v>
                </c:pt>
                <c:pt idx="188">
                  <c:v>52578.76</c:v>
                </c:pt>
                <c:pt idx="189">
                  <c:v>52443.71</c:v>
                </c:pt>
                <c:pt idx="190">
                  <c:v>52653.07</c:v>
                </c:pt>
                <c:pt idx="191">
                  <c:v>52586.84</c:v>
                </c:pt>
                <c:pt idx="192">
                  <c:v>52950.63</c:v>
                </c:pt>
                <c:pt idx="193">
                  <c:v>53823.360000000001</c:v>
                </c:pt>
                <c:pt idx="194">
                  <c:v>54369.77</c:v>
                </c:pt>
                <c:pt idx="195">
                  <c:v>54492.84</c:v>
                </c:pt>
                <c:pt idx="196">
                  <c:v>54277.72</c:v>
                </c:pt>
                <c:pt idx="197">
                  <c:v>54402.85</c:v>
                </c:pt>
                <c:pt idx="198">
                  <c:v>54554.66</c:v>
                </c:pt>
                <c:pt idx="199">
                  <c:v>54525.93</c:v>
                </c:pt>
                <c:pt idx="200">
                  <c:v>54843.98</c:v>
                </c:pt>
                <c:pt idx="201">
                  <c:v>55437.29</c:v>
                </c:pt>
                <c:pt idx="202">
                  <c:v>55582.58</c:v>
                </c:pt>
                <c:pt idx="203">
                  <c:v>55792.27</c:v>
                </c:pt>
                <c:pt idx="204">
                  <c:v>55629.49</c:v>
                </c:pt>
                <c:pt idx="205">
                  <c:v>55329.32</c:v>
                </c:pt>
                <c:pt idx="206">
                  <c:v>55555.79</c:v>
                </c:pt>
                <c:pt idx="207">
                  <c:v>55958.98</c:v>
                </c:pt>
                <c:pt idx="208">
                  <c:v>55944.21</c:v>
                </c:pt>
                <c:pt idx="209">
                  <c:v>55949.1</c:v>
                </c:pt>
                <c:pt idx="210">
                  <c:v>56124.72</c:v>
                </c:pt>
                <c:pt idx="211">
                  <c:v>56889.760000000002</c:v>
                </c:pt>
                <c:pt idx="212">
                  <c:v>57552.39</c:v>
                </c:pt>
                <c:pt idx="213">
                  <c:v>57338.21</c:v>
                </c:pt>
                <c:pt idx="214">
                  <c:v>57852.54</c:v>
                </c:pt>
                <c:pt idx="215">
                  <c:v>58129.95</c:v>
                </c:pt>
                <c:pt idx="216">
                  <c:v>58296.91</c:v>
                </c:pt>
                <c:pt idx="217">
                  <c:v>58279.48</c:v>
                </c:pt>
                <c:pt idx="218">
                  <c:v>58250.26</c:v>
                </c:pt>
                <c:pt idx="219">
                  <c:v>58305.07</c:v>
                </c:pt>
                <c:pt idx="220">
                  <c:v>58177.760000000002</c:v>
                </c:pt>
                <c:pt idx="221">
                  <c:v>58247.09</c:v>
                </c:pt>
                <c:pt idx="222">
                  <c:v>58723.199999999997</c:v>
                </c:pt>
                <c:pt idx="223">
                  <c:v>59141.16</c:v>
                </c:pt>
                <c:pt idx="224">
                  <c:v>59015.89</c:v>
                </c:pt>
                <c:pt idx="225">
                  <c:v>58490.93</c:v>
                </c:pt>
                <c:pt idx="226">
                  <c:v>59005.27</c:v>
                </c:pt>
                <c:pt idx="227">
                  <c:v>58927.33</c:v>
                </c:pt>
                <c:pt idx="228">
                  <c:v>59885.36</c:v>
                </c:pt>
                <c:pt idx="229">
                  <c:v>60048.47</c:v>
                </c:pt>
                <c:pt idx="230">
                  <c:v>60077.88</c:v>
                </c:pt>
                <c:pt idx="231">
                  <c:v>59667.6</c:v>
                </c:pt>
                <c:pt idx="232">
                  <c:v>59413.27</c:v>
                </c:pt>
                <c:pt idx="233">
                  <c:v>59126.36</c:v>
                </c:pt>
                <c:pt idx="234">
                  <c:v>58765.58</c:v>
                </c:pt>
                <c:pt idx="235">
                  <c:v>59299.32</c:v>
                </c:pt>
                <c:pt idx="236">
                  <c:v>59744.88</c:v>
                </c:pt>
                <c:pt idx="237">
                  <c:v>59189.73</c:v>
                </c:pt>
                <c:pt idx="238">
                  <c:v>59677.83</c:v>
                </c:pt>
                <c:pt idx="239">
                  <c:v>60059.06</c:v>
                </c:pt>
                <c:pt idx="240">
                  <c:v>60135.78</c:v>
                </c:pt>
                <c:pt idx="241">
                  <c:v>60284.31</c:v>
                </c:pt>
                <c:pt idx="242">
                  <c:v>60737.05</c:v>
                </c:pt>
                <c:pt idx="243">
                  <c:v>61305.95</c:v>
                </c:pt>
                <c:pt idx="244">
                  <c:v>61765.59</c:v>
                </c:pt>
                <c:pt idx="245">
                  <c:v>61716.05</c:v>
                </c:pt>
                <c:pt idx="246">
                  <c:v>61259.96</c:v>
                </c:pt>
                <c:pt idx="247">
                  <c:v>60923.5</c:v>
                </c:pt>
                <c:pt idx="248">
                  <c:v>60821.62</c:v>
                </c:pt>
                <c:pt idx="249">
                  <c:v>60967.05</c:v>
                </c:pt>
                <c:pt idx="250">
                  <c:v>61350.26</c:v>
                </c:pt>
                <c:pt idx="251">
                  <c:v>61143.33</c:v>
                </c:pt>
                <c:pt idx="252">
                  <c:v>59984.7</c:v>
                </c:pt>
                <c:pt idx="253">
                  <c:v>59306.93</c:v>
                </c:pt>
                <c:pt idx="254">
                  <c:v>60138.46</c:v>
                </c:pt>
                <c:pt idx="255">
                  <c:v>60029.06</c:v>
                </c:pt>
                <c:pt idx="256">
                  <c:v>59771.92</c:v>
                </c:pt>
                <c:pt idx="257">
                  <c:v>60067.62</c:v>
                </c:pt>
                <c:pt idx="258">
                  <c:v>60545.61</c:v>
                </c:pt>
                <c:pt idx="259">
                  <c:v>60433.45</c:v>
                </c:pt>
                <c:pt idx="260">
                  <c:v>60352.82</c:v>
                </c:pt>
                <c:pt idx="261">
                  <c:v>59919.69</c:v>
                </c:pt>
                <c:pt idx="262">
                  <c:v>60686.69</c:v>
                </c:pt>
                <c:pt idx="263">
                  <c:v>60718.71</c:v>
                </c:pt>
                <c:pt idx="264">
                  <c:v>60322.37</c:v>
                </c:pt>
                <c:pt idx="265">
                  <c:v>60008.33</c:v>
                </c:pt>
                <c:pt idx="266">
                  <c:v>59636.01</c:v>
                </c:pt>
                <c:pt idx="267">
                  <c:v>58465.89</c:v>
                </c:pt>
                <c:pt idx="268">
                  <c:v>58664.33</c:v>
                </c:pt>
                <c:pt idx="269">
                  <c:v>58340.99</c:v>
                </c:pt>
                <c:pt idx="270">
                  <c:v>58795.09</c:v>
                </c:pt>
                <c:pt idx="271">
                  <c:v>57107.15</c:v>
                </c:pt>
                <c:pt idx="272">
                  <c:v>57260.58</c:v>
                </c:pt>
                <c:pt idx="273">
                  <c:v>57064.87</c:v>
                </c:pt>
                <c:pt idx="274">
                  <c:v>57684.79</c:v>
                </c:pt>
                <c:pt idx="275">
                  <c:v>58461.29</c:v>
                </c:pt>
                <c:pt idx="276">
                  <c:v>57696.46</c:v>
                </c:pt>
                <c:pt idx="277">
                  <c:v>56747.14</c:v>
                </c:pt>
                <c:pt idx="278">
                  <c:v>57633.65</c:v>
                </c:pt>
                <c:pt idx="279">
                  <c:v>58649.68</c:v>
                </c:pt>
                <c:pt idx="280">
                  <c:v>58807.13</c:v>
                </c:pt>
                <c:pt idx="281">
                  <c:v>58786.67</c:v>
                </c:pt>
                <c:pt idx="282">
                  <c:v>58283.42</c:v>
                </c:pt>
                <c:pt idx="283">
                  <c:v>58117.09</c:v>
                </c:pt>
                <c:pt idx="284">
                  <c:v>57788.03</c:v>
                </c:pt>
                <c:pt idx="285">
                  <c:v>57901.14</c:v>
                </c:pt>
                <c:pt idx="286">
                  <c:v>57011.74</c:v>
                </c:pt>
                <c:pt idx="287">
                  <c:v>55822.01</c:v>
                </c:pt>
                <c:pt idx="288">
                  <c:v>56319.01</c:v>
                </c:pt>
                <c:pt idx="289">
                  <c:v>56930.559999999998</c:v>
                </c:pt>
                <c:pt idx="290">
                  <c:v>57315.28</c:v>
                </c:pt>
                <c:pt idx="291">
                  <c:v>57124.31</c:v>
                </c:pt>
                <c:pt idx="292">
                  <c:v>57420.24</c:v>
                </c:pt>
                <c:pt idx="293">
                  <c:v>57897.48</c:v>
                </c:pt>
                <c:pt idx="294">
                  <c:v>57806.49</c:v>
                </c:pt>
                <c:pt idx="295">
                  <c:v>57794.32</c:v>
                </c:pt>
                <c:pt idx="296">
                  <c:v>58253.82</c:v>
                </c:pt>
                <c:pt idx="297">
                  <c:v>59183.22</c:v>
                </c:pt>
                <c:pt idx="298">
                  <c:v>59855.93</c:v>
                </c:pt>
                <c:pt idx="299">
                  <c:v>60223.15</c:v>
                </c:pt>
                <c:pt idx="300">
                  <c:v>59601.84</c:v>
                </c:pt>
                <c:pt idx="301">
                  <c:v>59744.65</c:v>
                </c:pt>
                <c:pt idx="302">
                  <c:v>60395.63</c:v>
                </c:pt>
                <c:pt idx="303">
                  <c:v>60616.89</c:v>
                </c:pt>
                <c:pt idx="304">
                  <c:v>61150.04</c:v>
                </c:pt>
                <c:pt idx="305">
                  <c:v>61235.3</c:v>
                </c:pt>
                <c:pt idx="306">
                  <c:v>61223.03</c:v>
                </c:pt>
                <c:pt idx="307">
                  <c:v>61308.91</c:v>
                </c:pt>
                <c:pt idx="308">
                  <c:v>60754.86</c:v>
                </c:pt>
                <c:pt idx="309">
                  <c:v>60098.82</c:v>
                </c:pt>
                <c:pt idx="310">
                  <c:v>59464.62</c:v>
                </c:pt>
                <c:pt idx="311">
                  <c:v>59037.18</c:v>
                </c:pt>
                <c:pt idx="312">
                  <c:v>57491.51</c:v>
                </c:pt>
                <c:pt idx="313">
                  <c:v>57858.15</c:v>
                </c:pt>
                <c:pt idx="314">
                  <c:v>57276.94</c:v>
                </c:pt>
                <c:pt idx="315">
                  <c:v>57200.23</c:v>
                </c:pt>
                <c:pt idx="316">
                  <c:v>58014.17</c:v>
                </c:pt>
                <c:pt idx="317">
                  <c:v>58862.57</c:v>
                </c:pt>
                <c:pt idx="318">
                  <c:v>59558.33</c:v>
                </c:pt>
                <c:pt idx="319">
                  <c:v>58788.02</c:v>
                </c:pt>
                <c:pt idx="320">
                  <c:v>58644.82</c:v>
                </c:pt>
                <c:pt idx="321">
                  <c:v>57621.19</c:v>
                </c:pt>
                <c:pt idx="322">
                  <c:v>57808.58</c:v>
                </c:pt>
                <c:pt idx="323">
                  <c:v>58465.97</c:v>
                </c:pt>
                <c:pt idx="324">
                  <c:v>58926.03</c:v>
                </c:pt>
                <c:pt idx="325">
                  <c:v>58152.92</c:v>
                </c:pt>
                <c:pt idx="326">
                  <c:v>56405.84</c:v>
                </c:pt>
                <c:pt idx="327">
                  <c:v>58142.05</c:v>
                </c:pt>
                <c:pt idx="328">
                  <c:v>57996.68</c:v>
                </c:pt>
                <c:pt idx="329">
                  <c:v>57892.01</c:v>
                </c:pt>
                <c:pt idx="330">
                  <c:v>57832.97</c:v>
                </c:pt>
                <c:pt idx="331">
                  <c:v>57683.59</c:v>
                </c:pt>
                <c:pt idx="332">
                  <c:v>57300.68</c:v>
                </c:pt>
                <c:pt idx="333">
                  <c:v>57232.06</c:v>
                </c:pt>
                <c:pt idx="334">
                  <c:v>54529.91</c:v>
                </c:pt>
                <c:pt idx="335">
                  <c:v>55858.52</c:v>
                </c:pt>
                <c:pt idx="336">
                  <c:v>56247.28</c:v>
                </c:pt>
                <c:pt idx="337">
                  <c:v>55468.9</c:v>
                </c:pt>
                <c:pt idx="338">
                  <c:v>55102.68</c:v>
                </c:pt>
                <c:pt idx="339">
                  <c:v>54333.81</c:v>
                </c:pt>
                <c:pt idx="340">
                  <c:v>52842.75</c:v>
                </c:pt>
                <c:pt idx="341">
                  <c:v>53424.09</c:v>
                </c:pt>
                <c:pt idx="342">
                  <c:v>54647.33</c:v>
                </c:pt>
                <c:pt idx="343">
                  <c:v>55464.39</c:v>
                </c:pt>
                <c:pt idx="344">
                  <c:v>55550.3</c:v>
                </c:pt>
                <c:pt idx="345">
                  <c:v>56486.02</c:v>
                </c:pt>
                <c:pt idx="346">
                  <c:v>55776.85</c:v>
                </c:pt>
                <c:pt idx="347">
                  <c:v>56816.65</c:v>
                </c:pt>
                <c:pt idx="348">
                  <c:v>57863.93</c:v>
                </c:pt>
                <c:pt idx="349">
                  <c:v>57292.49</c:v>
                </c:pt>
                <c:pt idx="350">
                  <c:v>57989.3</c:v>
                </c:pt>
                <c:pt idx="351">
                  <c:v>57684.82</c:v>
                </c:pt>
                <c:pt idx="352">
                  <c:v>57595.68</c:v>
                </c:pt>
                <c:pt idx="353">
                  <c:v>57362.2</c:v>
                </c:pt>
                <c:pt idx="354">
                  <c:v>57593.49</c:v>
                </c:pt>
                <c:pt idx="355">
                  <c:v>57943.65</c:v>
                </c:pt>
                <c:pt idx="356">
                  <c:v>58683.99</c:v>
                </c:pt>
                <c:pt idx="357">
                  <c:v>58568.51</c:v>
                </c:pt>
                <c:pt idx="358">
                  <c:v>59276.69</c:v>
                </c:pt>
                <c:pt idx="359">
                  <c:v>60611.74</c:v>
                </c:pt>
                <c:pt idx="360">
                  <c:v>60176.5</c:v>
                </c:pt>
                <c:pt idx="361">
                  <c:v>59610.41</c:v>
                </c:pt>
                <c:pt idx="362">
                  <c:v>59034.95</c:v>
                </c:pt>
                <c:pt idx="363">
                  <c:v>59447.18</c:v>
                </c:pt>
                <c:pt idx="364">
                  <c:v>58964.57</c:v>
                </c:pt>
                <c:pt idx="365">
                  <c:v>58576.37</c:v>
                </c:pt>
                <c:pt idx="366">
                  <c:v>58338.93</c:v>
                </c:pt>
                <c:pt idx="367">
                  <c:v>57166.74</c:v>
                </c:pt>
                <c:pt idx="368">
                  <c:v>56463.15</c:v>
                </c:pt>
                <c:pt idx="369">
                  <c:v>57037.5</c:v>
                </c:pt>
                <c:pt idx="370">
                  <c:v>57911.68</c:v>
                </c:pt>
                <c:pt idx="371">
                  <c:v>57197.15</c:v>
                </c:pt>
                <c:pt idx="372">
                  <c:v>56579.89</c:v>
                </c:pt>
                <c:pt idx="373">
                  <c:v>57356.61</c:v>
                </c:pt>
                <c:pt idx="374">
                  <c:v>56819.39</c:v>
                </c:pt>
                <c:pt idx="375">
                  <c:v>57521.06</c:v>
                </c:pt>
                <c:pt idx="376">
                  <c:v>57060.87</c:v>
                </c:pt>
                <c:pt idx="377">
                  <c:v>56975.99</c:v>
                </c:pt>
                <c:pt idx="378">
                  <c:v>55669.03</c:v>
                </c:pt>
                <c:pt idx="379">
                  <c:v>55702.23</c:v>
                </c:pt>
                <c:pt idx="380">
                  <c:v>54835.58</c:v>
                </c:pt>
                <c:pt idx="381">
                  <c:v>54470.67</c:v>
                </c:pt>
                <c:pt idx="382">
                  <c:v>54364.85</c:v>
                </c:pt>
                <c:pt idx="383">
                  <c:v>54088.39</c:v>
                </c:pt>
                <c:pt idx="384">
                  <c:v>52930.31</c:v>
                </c:pt>
                <c:pt idx="385">
                  <c:v>52793.62</c:v>
                </c:pt>
                <c:pt idx="386">
                  <c:v>52973.84</c:v>
                </c:pt>
                <c:pt idx="387">
                  <c:v>54318.47</c:v>
                </c:pt>
                <c:pt idx="388">
                  <c:v>54208.53</c:v>
                </c:pt>
                <c:pt idx="389">
                  <c:v>52792.23</c:v>
                </c:pt>
                <c:pt idx="390">
                  <c:v>54326.39</c:v>
                </c:pt>
                <c:pt idx="391">
                  <c:v>54288.61</c:v>
                </c:pt>
                <c:pt idx="392">
                  <c:v>54052.61</c:v>
                </c:pt>
                <c:pt idx="393">
                  <c:v>53749.26</c:v>
                </c:pt>
                <c:pt idx="394">
                  <c:v>54252.53</c:v>
                </c:pt>
                <c:pt idx="395">
                  <c:v>54884.66</c:v>
                </c:pt>
                <c:pt idx="396">
                  <c:v>55925.74</c:v>
                </c:pt>
                <c:pt idx="397">
                  <c:v>55566.41</c:v>
                </c:pt>
                <c:pt idx="398">
                  <c:v>55381.17</c:v>
                </c:pt>
                <c:pt idx="399">
                  <c:v>55818.11</c:v>
                </c:pt>
                <c:pt idx="400">
                  <c:v>55769.23</c:v>
                </c:pt>
                <c:pt idx="401">
                  <c:v>55675.32</c:v>
                </c:pt>
                <c:pt idx="402">
                  <c:v>55107.34</c:v>
                </c:pt>
                <c:pt idx="403">
                  <c:v>54892.49</c:v>
                </c:pt>
                <c:pt idx="404">
                  <c:v>55320.28</c:v>
                </c:pt>
                <c:pt idx="405">
                  <c:v>54303.44</c:v>
                </c:pt>
                <c:pt idx="406">
                  <c:v>52846.7</c:v>
                </c:pt>
                <c:pt idx="407">
                  <c:v>52693.57</c:v>
                </c:pt>
                <c:pt idx="408">
                  <c:v>52541.39</c:v>
                </c:pt>
                <c:pt idx="409">
                  <c:v>51495.79</c:v>
                </c:pt>
                <c:pt idx="410">
                  <c:v>51360.42</c:v>
                </c:pt>
                <c:pt idx="411">
                  <c:v>51597.84</c:v>
                </c:pt>
                <c:pt idx="412">
                  <c:v>52532.07</c:v>
                </c:pt>
                <c:pt idx="413">
                  <c:v>51822.53</c:v>
                </c:pt>
                <c:pt idx="414">
                  <c:v>52265.72</c:v>
                </c:pt>
                <c:pt idx="415">
                  <c:v>52727.98</c:v>
                </c:pt>
                <c:pt idx="416">
                  <c:v>53161.279999999999</c:v>
                </c:pt>
                <c:pt idx="417">
                  <c:v>53177.45</c:v>
                </c:pt>
                <c:pt idx="418">
                  <c:v>53026.97</c:v>
                </c:pt>
                <c:pt idx="419">
                  <c:v>53018.94</c:v>
                </c:pt>
                <c:pt idx="420">
                  <c:v>52907.93</c:v>
                </c:pt>
                <c:pt idx="421">
                  <c:v>53234.77</c:v>
                </c:pt>
                <c:pt idx="422">
                  <c:v>53134.35</c:v>
                </c:pt>
                <c:pt idx="423">
                  <c:v>53750.97</c:v>
                </c:pt>
                <c:pt idx="424">
                  <c:v>54178.46</c:v>
                </c:pt>
                <c:pt idx="425">
                  <c:v>54481.84</c:v>
                </c:pt>
                <c:pt idx="426">
                  <c:v>54395.23</c:v>
                </c:pt>
                <c:pt idx="427">
                  <c:v>53886.61</c:v>
                </c:pt>
                <c:pt idx="428">
                  <c:v>53514.15</c:v>
                </c:pt>
                <c:pt idx="429">
                  <c:v>53416.15</c:v>
                </c:pt>
                <c:pt idx="430">
                  <c:v>53760.78</c:v>
                </c:pt>
                <c:pt idx="431">
                  <c:v>54521.15</c:v>
                </c:pt>
                <c:pt idx="432">
                  <c:v>54767.62</c:v>
                </c:pt>
                <c:pt idx="433">
                  <c:v>55397.53</c:v>
                </c:pt>
                <c:pt idx="434">
                  <c:v>55681.95</c:v>
                </c:pt>
                <c:pt idx="435">
                  <c:v>56072.23</c:v>
                </c:pt>
                <c:pt idx="436">
                  <c:v>55766.22</c:v>
                </c:pt>
                <c:pt idx="437">
                  <c:v>55268.49</c:v>
                </c:pt>
                <c:pt idx="438">
                  <c:v>55816.32</c:v>
                </c:pt>
                <c:pt idx="439">
                  <c:v>56857.79</c:v>
                </c:pt>
                <c:pt idx="440">
                  <c:v>57570.25</c:v>
                </c:pt>
                <c:pt idx="441">
                  <c:v>58115.5</c:v>
                </c:pt>
                <c:pt idx="442">
                  <c:v>58136.36</c:v>
                </c:pt>
                <c:pt idx="443">
                  <c:v>58350.53</c:v>
                </c:pt>
                <c:pt idx="444">
                  <c:v>58298.8</c:v>
                </c:pt>
                <c:pt idx="445">
                  <c:v>58387.93</c:v>
                </c:pt>
                <c:pt idx="446">
                  <c:v>58853.07</c:v>
                </c:pt>
                <c:pt idx="447">
                  <c:v>58817.29</c:v>
                </c:pt>
                <c:pt idx="448">
                  <c:v>59332.6</c:v>
                </c:pt>
                <c:pt idx="449">
                  <c:v>59462.78</c:v>
                </c:pt>
                <c:pt idx="450">
                  <c:v>59842.21</c:v>
                </c:pt>
                <c:pt idx="451">
                  <c:v>60260.13</c:v>
                </c:pt>
                <c:pt idx="452">
                  <c:v>60298</c:v>
                </c:pt>
                <c:pt idx="453">
                  <c:v>59646.15</c:v>
                </c:pt>
                <c:pt idx="454">
                  <c:v>58773.87</c:v>
                </c:pt>
                <c:pt idx="455">
                  <c:v>59031.3</c:v>
                </c:pt>
                <c:pt idx="456">
                  <c:v>59085.43</c:v>
                </c:pt>
                <c:pt idx="457">
                  <c:v>58774.720000000001</c:v>
                </c:pt>
                <c:pt idx="458">
                  <c:v>58833.87</c:v>
                </c:pt>
                <c:pt idx="459">
                  <c:v>57972.62</c:v>
                </c:pt>
                <c:pt idx="460">
                  <c:v>59537.07</c:v>
                </c:pt>
                <c:pt idx="461">
                  <c:v>58766.59</c:v>
                </c:pt>
                <c:pt idx="462">
                  <c:v>58803.33</c:v>
                </c:pt>
                <c:pt idx="463">
                  <c:v>59245.98</c:v>
                </c:pt>
                <c:pt idx="464">
                  <c:v>59196.99</c:v>
                </c:pt>
                <c:pt idx="465">
                  <c:v>59028.91</c:v>
                </c:pt>
                <c:pt idx="466">
                  <c:v>59688.22</c:v>
                </c:pt>
                <c:pt idx="467">
                  <c:v>59793.14</c:v>
                </c:pt>
                <c:pt idx="468">
                  <c:v>60115.13</c:v>
                </c:pt>
                <c:pt idx="469">
                  <c:v>60571.08</c:v>
                </c:pt>
                <c:pt idx="470">
                  <c:v>60346.97</c:v>
                </c:pt>
                <c:pt idx="471">
                  <c:v>59934.01</c:v>
                </c:pt>
                <c:pt idx="472">
                  <c:v>58840.79</c:v>
                </c:pt>
                <c:pt idx="473">
                  <c:v>59141.23</c:v>
                </c:pt>
                <c:pt idx="474">
                  <c:v>59719.74</c:v>
                </c:pt>
                <c:pt idx="475">
                  <c:v>59456.78</c:v>
                </c:pt>
                <c:pt idx="476">
                  <c:v>59119.72</c:v>
                </c:pt>
                <c:pt idx="477">
                  <c:v>58098.92</c:v>
                </c:pt>
                <c:pt idx="478">
                  <c:v>57145.22</c:v>
                </c:pt>
                <c:pt idx="479">
                  <c:v>57107.519999999997</c:v>
                </c:pt>
                <c:pt idx="480">
                  <c:v>56598.28</c:v>
                </c:pt>
                <c:pt idx="481">
                  <c:v>56409.96</c:v>
                </c:pt>
                <c:pt idx="482">
                  <c:v>57426.92</c:v>
                </c:pt>
                <c:pt idx="483">
                  <c:v>56788.81</c:v>
                </c:pt>
                <c:pt idx="484">
                  <c:v>58065.47</c:v>
                </c:pt>
                <c:pt idx="485">
                  <c:v>58222.1</c:v>
                </c:pt>
                <c:pt idx="486">
                  <c:v>58191.29</c:v>
                </c:pt>
                <c:pt idx="487">
                  <c:v>57991.11</c:v>
                </c:pt>
                <c:pt idx="488">
                  <c:v>57147.32</c:v>
                </c:pt>
                <c:pt idx="489">
                  <c:v>57625.91</c:v>
                </c:pt>
                <c:pt idx="490">
                  <c:v>57235.33</c:v>
                </c:pt>
                <c:pt idx="491">
                  <c:v>57919.97</c:v>
                </c:pt>
                <c:pt idx="492">
                  <c:v>58410.98</c:v>
                </c:pt>
                <c:pt idx="493">
                  <c:v>58960.6</c:v>
                </c:pt>
                <c:pt idx="494">
                  <c:v>59107.19</c:v>
                </c:pt>
                <c:pt idx="495">
                  <c:v>59202.9</c:v>
                </c:pt>
                <c:pt idx="496">
                  <c:v>59307.15</c:v>
                </c:pt>
                <c:pt idx="497">
                  <c:v>59831.66</c:v>
                </c:pt>
                <c:pt idx="498">
                  <c:v>59543.96</c:v>
                </c:pt>
                <c:pt idx="499">
                  <c:v>59756.84</c:v>
                </c:pt>
                <c:pt idx="500">
                  <c:v>59959.85</c:v>
                </c:pt>
                <c:pt idx="501">
                  <c:v>60746.59</c:v>
                </c:pt>
                <c:pt idx="502">
                  <c:v>61121.35</c:v>
                </c:pt>
                <c:pt idx="503">
                  <c:v>60906.09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1C23-4C52-853D-11CD14201B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68630623"/>
        <c:axId val="268641855"/>
      </c:scatterChart>
      <c:valAx>
        <c:axId val="268630623"/>
        <c:scaling>
          <c:orientation val="minMax"/>
          <c:min val="44100"/>
        </c:scaling>
        <c:delete val="0"/>
        <c:axPos val="b"/>
        <c:numFmt formatCode="d\-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8641855"/>
        <c:crosses val="autoZero"/>
        <c:crossBetween val="midCat"/>
        <c:majorUnit val="25"/>
      </c:valAx>
      <c:valAx>
        <c:axId val="268641855"/>
        <c:scaling>
          <c:orientation val="minMax"/>
          <c:max val="63000"/>
          <c:min val="35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8630623"/>
        <c:crosses val="autoZero"/>
        <c:crossBetween val="midCat"/>
      </c:valAx>
      <c:spPr>
        <a:solidFill>
          <a:schemeClr val="bg1"/>
        </a:solidFill>
        <a:ln w="12700" cap="flat" cmpd="sng" algn="ctr">
          <a:solidFill>
            <a:schemeClr val="dk1"/>
          </a:solidFill>
          <a:prstDash val="solid"/>
          <a:miter lim="800000"/>
        </a:ln>
        <a:effectLst/>
      </c:spPr>
    </c:plotArea>
    <c:legend>
      <c:legendPos val="t"/>
      <c:layout>
        <c:manualLayout>
          <c:xMode val="edge"/>
          <c:yMode val="edge"/>
          <c:x val="0.12328351079927517"/>
          <c:y val="0.1212056042783068"/>
          <c:w val="0.4096059258043282"/>
          <c:h val="3.521017193697676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accent2">
        <a:lumMod val="20000"/>
        <a:lumOff val="80000"/>
      </a:schemeClr>
    </a:solidFill>
    <a:ln w="12700" cap="flat" cmpd="sng" algn="ctr">
      <a:solidFill>
        <a:schemeClr val="dk1"/>
      </a:solidFill>
      <a:prstDash val="solid"/>
      <a:miter lim="800000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Histogram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Frequency</c:v>
          </c:tx>
          <c:invertIfNegative val="0"/>
          <c:cat>
            <c:strRef>
              <c:f>'SENSEX DATA'!$U$2:$U$30</c:f>
              <c:strCache>
                <c:ptCount val="29"/>
                <c:pt idx="0">
                  <c:v>27273</c:v>
                </c:pt>
                <c:pt idx="1">
                  <c:v>27940</c:v>
                </c:pt>
                <c:pt idx="2">
                  <c:v>28607</c:v>
                </c:pt>
                <c:pt idx="3">
                  <c:v>29274</c:v>
                </c:pt>
                <c:pt idx="4">
                  <c:v>29941</c:v>
                </c:pt>
                <c:pt idx="5">
                  <c:v>30608</c:v>
                </c:pt>
                <c:pt idx="6">
                  <c:v>31275</c:v>
                </c:pt>
                <c:pt idx="7">
                  <c:v>31942</c:v>
                </c:pt>
                <c:pt idx="8">
                  <c:v>32609</c:v>
                </c:pt>
                <c:pt idx="9">
                  <c:v>33276</c:v>
                </c:pt>
                <c:pt idx="10">
                  <c:v>33943</c:v>
                </c:pt>
                <c:pt idx="11">
                  <c:v>34610</c:v>
                </c:pt>
                <c:pt idx="12">
                  <c:v>35277</c:v>
                </c:pt>
                <c:pt idx="13">
                  <c:v>35944</c:v>
                </c:pt>
                <c:pt idx="14">
                  <c:v>36611</c:v>
                </c:pt>
                <c:pt idx="15">
                  <c:v>37278</c:v>
                </c:pt>
                <c:pt idx="16">
                  <c:v>37945</c:v>
                </c:pt>
                <c:pt idx="17">
                  <c:v>38612</c:v>
                </c:pt>
                <c:pt idx="18">
                  <c:v>39279</c:v>
                </c:pt>
                <c:pt idx="19">
                  <c:v>39946</c:v>
                </c:pt>
                <c:pt idx="20">
                  <c:v>40613</c:v>
                </c:pt>
                <c:pt idx="21">
                  <c:v>41280</c:v>
                </c:pt>
                <c:pt idx="22">
                  <c:v>41947</c:v>
                </c:pt>
                <c:pt idx="23">
                  <c:v>42614</c:v>
                </c:pt>
                <c:pt idx="24">
                  <c:v>43281</c:v>
                </c:pt>
                <c:pt idx="25">
                  <c:v>43948</c:v>
                </c:pt>
                <c:pt idx="26">
                  <c:v>44615</c:v>
                </c:pt>
                <c:pt idx="27">
                  <c:v>45282</c:v>
                </c:pt>
                <c:pt idx="28">
                  <c:v>More</c:v>
                </c:pt>
              </c:strCache>
            </c:strRef>
          </c:cat>
          <c:val>
            <c:numRef>
              <c:f>'SENSEX DATA'!$V$2:$V$30</c:f>
              <c:numCache>
                <c:formatCode>General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10</c:v>
                </c:pt>
                <c:pt idx="3">
                  <c:v>19</c:v>
                </c:pt>
                <c:pt idx="4">
                  <c:v>30</c:v>
                </c:pt>
                <c:pt idx="5">
                  <c:v>31</c:v>
                </c:pt>
                <c:pt idx="6">
                  <c:v>40</c:v>
                </c:pt>
                <c:pt idx="7">
                  <c:v>87</c:v>
                </c:pt>
                <c:pt idx="8">
                  <c:v>74</c:v>
                </c:pt>
                <c:pt idx="9">
                  <c:v>39</c:v>
                </c:pt>
                <c:pt idx="10">
                  <c:v>37</c:v>
                </c:pt>
                <c:pt idx="11">
                  <c:v>25</c:v>
                </c:pt>
                <c:pt idx="12">
                  <c:v>22</c:v>
                </c:pt>
                <c:pt idx="13">
                  <c:v>27</c:v>
                </c:pt>
                <c:pt idx="14">
                  <c:v>31</c:v>
                </c:pt>
                <c:pt idx="15">
                  <c:v>36</c:v>
                </c:pt>
                <c:pt idx="16">
                  <c:v>9</c:v>
                </c:pt>
                <c:pt idx="17">
                  <c:v>6</c:v>
                </c:pt>
                <c:pt idx="18">
                  <c:v>1</c:v>
                </c:pt>
                <c:pt idx="19">
                  <c:v>4</c:v>
                </c:pt>
                <c:pt idx="20">
                  <c:v>3</c:v>
                </c:pt>
                <c:pt idx="21">
                  <c:v>3</c:v>
                </c:pt>
                <c:pt idx="22">
                  <c:v>2</c:v>
                </c:pt>
                <c:pt idx="23">
                  <c:v>1</c:v>
                </c:pt>
                <c:pt idx="24">
                  <c:v>2</c:v>
                </c:pt>
                <c:pt idx="25">
                  <c:v>4</c:v>
                </c:pt>
                <c:pt idx="26">
                  <c:v>7</c:v>
                </c:pt>
                <c:pt idx="27">
                  <c:v>1</c:v>
                </c:pt>
                <c:pt idx="2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0DC-412E-82EE-B2D72320F1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04284895"/>
        <c:axId val="404294463"/>
      </c:barChart>
      <c:catAx>
        <c:axId val="40428489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BIN RANGE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404294463"/>
        <c:crosses val="autoZero"/>
        <c:auto val="1"/>
        <c:lblAlgn val="ctr"/>
        <c:lblOffset val="100"/>
        <c:noMultiLvlLbl val="0"/>
      </c:catAx>
      <c:valAx>
        <c:axId val="404294463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Frequency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404284895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 codeName="Chart2"/>
  <sheetViews>
    <sheetView zoomScale="128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6797" cy="6072188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19050</xdr:colOff>
      <xdr:row>0</xdr:row>
      <xdr:rowOff>0</xdr:rowOff>
    </xdr:from>
    <xdr:to>
      <xdr:col>30</xdr:col>
      <xdr:colOff>19050</xdr:colOff>
      <xdr:row>10</xdr:row>
      <xdr:rowOff>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9</xdr:col>
      <xdr:colOff>0</xdr:colOff>
      <xdr:row>5</xdr:row>
      <xdr:rowOff>0</xdr:rowOff>
    </xdr:from>
    <xdr:to>
      <xdr:col>14</xdr:col>
      <xdr:colOff>713726</xdr:colOff>
      <xdr:row>8</xdr:row>
      <xdr:rowOff>161787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96225" y="1571625"/>
          <a:ext cx="5190476" cy="1104762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F908" totalsRowShown="0" headerRowDxfId="10" dataDxfId="8" headerRowBorderDxfId="9" tableBorderDxfId="7" totalsRowBorderDxfId="6">
  <tableColumns count="6">
    <tableColumn id="1" xr3:uid="{00000000-0010-0000-0000-000001000000}" name="Date" dataDxfId="5"/>
    <tableColumn id="2" xr3:uid="{00000000-0010-0000-0000-000002000000}" name="Time_Period" dataDxfId="4"/>
    <tableColumn id="3" xr3:uid="{00000000-0010-0000-0000-000003000000}" name="BSE_SENSEX" dataDxfId="3"/>
    <tableColumn id="4" xr3:uid="{00000000-0010-0000-0000-000004000000}" name="CHANGE IN SENSEX" dataDxfId="2">
      <calculatedColumnFormula>LN(Table1[[#This Row],[BSE_SENSEX]]/C1)</calculatedColumnFormula>
    </tableColumn>
    <tableColumn id="5" xr3:uid="{00000000-0010-0000-0000-000005000000}" name="ESTIMATION_GBM" dataDxfId="1">
      <calculatedColumnFormula>E1+$M$1+$M$2*(NORMSINV(RAND()))</calculatedColumnFormula>
    </tableColumn>
    <tableColumn id="6" xr3:uid="{9D2A5EA8-8354-4597-A12F-61B93874DBEF}" name="Column1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V908"/>
  <sheetViews>
    <sheetView workbookViewId="0">
      <selection activeCell="E3" sqref="E3"/>
    </sheetView>
  </sheetViews>
  <sheetFormatPr defaultColWidth="9" defaultRowHeight="25" customHeight="1" x14ac:dyDescent="0.3"/>
  <cols>
    <col min="1" max="1" width="10" style="2" bestFit="1" customWidth="1"/>
    <col min="2" max="2" width="10.765625" style="1" hidden="1" customWidth="1"/>
    <col min="3" max="3" width="13.3828125" style="2" customWidth="1"/>
    <col min="4" max="4" width="18.84375" style="18" customWidth="1"/>
    <col min="5" max="5" width="26.15234375" style="2" customWidth="1"/>
    <col min="6" max="6" width="9" style="13"/>
    <col min="7" max="7" width="12.3828125" style="13" bestFit="1" customWidth="1"/>
    <col min="8" max="10" width="9" style="13"/>
    <col min="11" max="11" width="20.3828125" style="13" bestFit="1" customWidth="1"/>
    <col min="12" max="12" width="11.3828125" style="13" bestFit="1" customWidth="1"/>
    <col min="13" max="14" width="9" style="13"/>
    <col min="15" max="15" width="10.84375" style="13" bestFit="1" customWidth="1"/>
    <col min="16" max="17" width="9" style="13"/>
    <col min="18" max="18" width="17.765625" style="13" bestFit="1" customWidth="1"/>
    <col min="19" max="19" width="10.15234375" style="13" bestFit="1" customWidth="1"/>
    <col min="20" max="16384" width="9" style="13"/>
  </cols>
  <sheetData>
    <row r="1" spans="1:22" ht="25" customHeight="1" x14ac:dyDescent="0.3">
      <c r="A1" s="8" t="s">
        <v>0</v>
      </c>
      <c r="B1" s="9" t="s">
        <v>2</v>
      </c>
      <c r="C1" s="9" t="s">
        <v>1</v>
      </c>
      <c r="D1" s="9" t="s">
        <v>3</v>
      </c>
      <c r="E1" s="10" t="s">
        <v>16</v>
      </c>
      <c r="F1" s="9" t="s">
        <v>18</v>
      </c>
      <c r="K1" s="13" t="s">
        <v>4</v>
      </c>
      <c r="L1" s="13" t="s">
        <v>5</v>
      </c>
      <c r="M1" s="14">
        <f>AVERAGE(D3:D505)</f>
        <v>8.0832612310757605E-4</v>
      </c>
      <c r="O1" s="13" t="s">
        <v>9</v>
      </c>
      <c r="P1" s="15">
        <f>MIN(R2:R552)</f>
        <v>27940.427779678481</v>
      </c>
      <c r="R1" s="13" t="s">
        <v>8</v>
      </c>
      <c r="S1" s="13" t="s">
        <v>13</v>
      </c>
      <c r="U1" s="16" t="s">
        <v>13</v>
      </c>
      <c r="V1" s="16" t="s">
        <v>15</v>
      </c>
    </row>
    <row r="2" spans="1:22" ht="25" customHeight="1" x14ac:dyDescent="0.3">
      <c r="A2" s="7">
        <v>44126</v>
      </c>
      <c r="B2" s="3">
        <v>0</v>
      </c>
      <c r="C2" s="4">
        <v>40558.49</v>
      </c>
      <c r="D2" s="4"/>
      <c r="E2" s="17">
        <f>C2</f>
        <v>40558.49</v>
      </c>
      <c r="K2" s="13" t="s">
        <v>6</v>
      </c>
      <c r="L2" s="13" t="s">
        <v>7</v>
      </c>
      <c r="M2" s="13">
        <f>_xlfn.STDEV.S(D3:D505)</f>
        <v>1.0665566046900877E-2</v>
      </c>
      <c r="O2" s="13" t="s">
        <v>10</v>
      </c>
      <c r="P2" s="15">
        <f>MAX(R2:R552)</f>
        <v>44624.971178727887</v>
      </c>
      <c r="R2" s="18">
        <v>36526.14</v>
      </c>
      <c r="S2" s="1">
        <f>S3-P4</f>
        <v>27273</v>
      </c>
      <c r="U2" s="13">
        <v>27273</v>
      </c>
      <c r="V2" s="13">
        <v>0</v>
      </c>
    </row>
    <row r="3" spans="1:22" ht="25" customHeight="1" x14ac:dyDescent="0.3">
      <c r="A3" s="7">
        <v>44127</v>
      </c>
      <c r="B3" s="3">
        <v>1</v>
      </c>
      <c r="C3" s="4">
        <v>40685.5</v>
      </c>
      <c r="D3" s="19">
        <f>LN(Table1[[#This Row],[BSE_SENSEX]]/C2)</f>
        <v>3.1266338216302089E-3</v>
      </c>
      <c r="E3" s="25">
        <f ca="1">C2+C2*M1+M2*NORMSINV(RAND())*C2</f>
        <v>40817.347478277414</v>
      </c>
      <c r="O3" s="13" t="s">
        <v>11</v>
      </c>
      <c r="P3" s="13">
        <f>P2-P1</f>
        <v>16684.543399049406</v>
      </c>
      <c r="R3" s="18">
        <v>35714.367716157889</v>
      </c>
      <c r="S3" s="1">
        <f>ROUND(P1,0)</f>
        <v>27940</v>
      </c>
      <c r="U3" s="13">
        <v>27940</v>
      </c>
      <c r="V3" s="13">
        <v>0</v>
      </c>
    </row>
    <row r="4" spans="1:22" ht="25" customHeight="1" x14ac:dyDescent="0.3">
      <c r="A4" s="7">
        <v>44130</v>
      </c>
      <c r="B4" s="3">
        <v>2</v>
      </c>
      <c r="C4" s="4">
        <v>40145.5</v>
      </c>
      <c r="D4" s="19">
        <f>LN(Table1[[#This Row],[BSE_SENSEX]]/C3)</f>
        <v>-1.3361409204454073E-2</v>
      </c>
      <c r="E4" s="25">
        <f t="shared" ref="E4:E67" ca="1" si="0">C3+C3*M2+M3*NORMSINV(RAND())*C3</f>
        <v>41119.433887401188</v>
      </c>
      <c r="O4" s="13" t="s">
        <v>12</v>
      </c>
      <c r="P4" s="13">
        <f>ROUND(P3/25,0)</f>
        <v>667</v>
      </c>
      <c r="R4" s="18">
        <v>36003.735049508781</v>
      </c>
      <c r="S4" s="1">
        <f>S3+$P$4</f>
        <v>28607</v>
      </c>
      <c r="U4" s="13">
        <v>28607</v>
      </c>
      <c r="V4" s="13">
        <v>10</v>
      </c>
    </row>
    <row r="5" spans="1:22" ht="25" customHeight="1" x14ac:dyDescent="0.3">
      <c r="A5" s="7">
        <v>44131</v>
      </c>
      <c r="B5" s="3">
        <v>3</v>
      </c>
      <c r="C5" s="4">
        <v>40522.1</v>
      </c>
      <c r="D5" s="19">
        <f>LN(Table1[[#This Row],[BSE_SENSEX]]/C4)</f>
        <v>9.3371498859352673E-3</v>
      </c>
      <c r="E5" s="25">
        <f t="shared" ca="1" si="0"/>
        <v>40145.5</v>
      </c>
      <c r="G5" s="15">
        <f>AVERAGE(C2:C505)</f>
        <v>54192.865515872996</v>
      </c>
      <c r="H5" s="13" t="s">
        <v>19</v>
      </c>
      <c r="R5" s="18">
        <v>35696.478816555245</v>
      </c>
      <c r="S5" s="1">
        <f t="shared" ref="S5:S29" si="1">S4+$P$4</f>
        <v>29274</v>
      </c>
      <c r="U5" s="13">
        <v>29274</v>
      </c>
      <c r="V5" s="13">
        <v>19</v>
      </c>
    </row>
    <row r="6" spans="1:22" ht="25" customHeight="1" x14ac:dyDescent="0.3">
      <c r="A6" s="7">
        <v>44132</v>
      </c>
      <c r="B6" s="3">
        <v>4</v>
      </c>
      <c r="C6" s="4">
        <v>39922.46</v>
      </c>
      <c r="D6" s="19">
        <f>LN(Table1[[#This Row],[BSE_SENSEX]]/C5)</f>
        <v>-1.4908431505064192E-2</v>
      </c>
      <c r="E6" s="25">
        <f t="shared" ca="1" si="0"/>
        <v>40522.1</v>
      </c>
      <c r="G6" s="13">
        <f>_xlfn.STDEV.S(C2:C505)</f>
        <v>5042.8017022575823</v>
      </c>
      <c r="H6" s="13" t="s">
        <v>20</v>
      </c>
      <c r="R6" s="18">
        <v>36198.143847665844</v>
      </c>
      <c r="S6" s="1">
        <f t="shared" si="1"/>
        <v>29941</v>
      </c>
      <c r="U6" s="13">
        <v>29941</v>
      </c>
      <c r="V6" s="13">
        <v>30</v>
      </c>
    </row>
    <row r="7" spans="1:22" ht="25" customHeight="1" x14ac:dyDescent="0.3">
      <c r="A7" s="7">
        <v>44133</v>
      </c>
      <c r="B7" s="3">
        <v>5</v>
      </c>
      <c r="C7" s="4">
        <v>39749.85</v>
      </c>
      <c r="D7" s="19">
        <f>LN(Table1[[#This Row],[BSE_SENSEX]]/C6)</f>
        <v>-4.3330052828067008E-3</v>
      </c>
      <c r="E7" s="25">
        <f t="shared" ca="1" si="0"/>
        <v>39922.46</v>
      </c>
      <c r="G7" s="26">
        <f>1-_xlfn.NORM.DIST(58000,G5,G6,TRUE)</f>
        <v>0.22513524747939428</v>
      </c>
      <c r="R7" s="18">
        <v>35705.26651611305</v>
      </c>
      <c r="S7" s="1">
        <f t="shared" si="1"/>
        <v>30608</v>
      </c>
      <c r="U7" s="13">
        <v>30608</v>
      </c>
      <c r="V7" s="13">
        <v>31</v>
      </c>
    </row>
    <row r="8" spans="1:22" ht="25" customHeight="1" x14ac:dyDescent="0.3">
      <c r="A8" s="7">
        <v>44134</v>
      </c>
      <c r="B8" s="3">
        <v>6</v>
      </c>
      <c r="C8" s="4">
        <v>39614.07</v>
      </c>
      <c r="D8" s="19">
        <f>LN(Table1[[#This Row],[BSE_SENSEX]]/C7)</f>
        <v>-3.4217093227517626E-3</v>
      </c>
      <c r="E8" s="25">
        <f t="shared" ca="1" si="0"/>
        <v>39749.85</v>
      </c>
      <c r="R8" s="18">
        <v>36226.184694946234</v>
      </c>
      <c r="S8" s="1">
        <f t="shared" si="1"/>
        <v>31275</v>
      </c>
      <c r="U8" s="13">
        <v>31275</v>
      </c>
      <c r="V8" s="13">
        <v>40</v>
      </c>
    </row>
    <row r="9" spans="1:22" ht="25" customHeight="1" x14ac:dyDescent="0.3">
      <c r="A9" s="7">
        <v>44137</v>
      </c>
      <c r="B9" s="3">
        <v>7</v>
      </c>
      <c r="C9" s="4">
        <v>39757.58</v>
      </c>
      <c r="D9" s="19">
        <f>LN(Table1[[#This Row],[BSE_SENSEX]]/C8)</f>
        <v>3.6161565593021356E-3</v>
      </c>
      <c r="E9" s="25">
        <f t="shared" ca="1" si="0"/>
        <v>39614.07</v>
      </c>
      <c r="G9" s="27">
        <f>AVERAGE(D3:D505)</f>
        <v>8.0832612310757605E-4</v>
      </c>
      <c r="R9" s="18">
        <v>36154.13334810477</v>
      </c>
      <c r="S9" s="1">
        <f t="shared" si="1"/>
        <v>31942</v>
      </c>
      <c r="U9" s="13">
        <v>31942</v>
      </c>
      <c r="V9" s="13">
        <v>87</v>
      </c>
    </row>
    <row r="10" spans="1:22" ht="25" customHeight="1" x14ac:dyDescent="0.3">
      <c r="A10" s="7">
        <v>44138</v>
      </c>
      <c r="B10" s="3">
        <v>8</v>
      </c>
      <c r="C10" s="4">
        <v>40261.129999999997</v>
      </c>
      <c r="D10" s="19">
        <f>LN(Table1[[#This Row],[BSE_SENSEX]]/C9)</f>
        <v>1.2585972633747734E-2</v>
      </c>
      <c r="E10" s="25">
        <f t="shared" ca="1" si="0"/>
        <v>39757.58</v>
      </c>
      <c r="G10" s="13">
        <f>_xlfn.STDEV.S(D3:D505)</f>
        <v>1.0665566046900877E-2</v>
      </c>
      <c r="R10" s="18">
        <v>36427.319336755667</v>
      </c>
      <c r="S10" s="1">
        <f t="shared" si="1"/>
        <v>32609</v>
      </c>
      <c r="U10" s="13">
        <v>32609</v>
      </c>
      <c r="V10" s="13">
        <v>74</v>
      </c>
    </row>
    <row r="11" spans="1:22" ht="25" customHeight="1" x14ac:dyDescent="0.3">
      <c r="A11" s="7">
        <v>44139</v>
      </c>
      <c r="B11" s="3">
        <v>9</v>
      </c>
      <c r="C11" s="4">
        <v>40616.14</v>
      </c>
      <c r="D11" s="19">
        <f>LN(Table1[[#This Row],[BSE_SENSEX]]/C10)</f>
        <v>8.7790371780103339E-3</v>
      </c>
      <c r="E11" s="25">
        <f t="shared" ca="1" si="0"/>
        <v>40261.129999999997</v>
      </c>
      <c r="G11" s="13">
        <f>_xlfn.NORM.DIST(-0.0002,G9,G10,TRUE)</f>
        <v>0.46233997398722854</v>
      </c>
      <c r="R11" s="18">
        <v>36831.424047362474</v>
      </c>
      <c r="S11" s="1">
        <f t="shared" si="1"/>
        <v>33276</v>
      </c>
      <c r="U11" s="13">
        <v>33276</v>
      </c>
      <c r="V11" s="13">
        <v>39</v>
      </c>
    </row>
    <row r="12" spans="1:22" ht="25" customHeight="1" x14ac:dyDescent="0.3">
      <c r="A12" s="7">
        <v>44140</v>
      </c>
      <c r="B12" s="3">
        <v>10</v>
      </c>
      <c r="C12" s="4">
        <v>41340.160000000003</v>
      </c>
      <c r="D12" s="19">
        <f>LN(Table1[[#This Row],[BSE_SENSEX]]/C11)</f>
        <v>1.7668900033002009E-2</v>
      </c>
      <c r="E12" s="25">
        <f t="shared" ca="1" si="0"/>
        <v>40616.14</v>
      </c>
      <c r="R12" s="18">
        <v>35994.418670570572</v>
      </c>
      <c r="S12" s="1">
        <f t="shared" si="1"/>
        <v>33943</v>
      </c>
      <c r="U12" s="13">
        <v>33943</v>
      </c>
      <c r="V12" s="13">
        <v>37</v>
      </c>
    </row>
    <row r="13" spans="1:22" ht="25" customHeight="1" x14ac:dyDescent="0.3">
      <c r="A13" s="7">
        <v>44141</v>
      </c>
      <c r="B13" s="3">
        <v>11</v>
      </c>
      <c r="C13" s="4">
        <v>41893.06</v>
      </c>
      <c r="D13" s="19">
        <f>LN(Table1[[#This Row],[BSE_SENSEX]]/C12)</f>
        <v>1.3285756161662159E-2</v>
      </c>
      <c r="E13" s="25">
        <f t="shared" ca="1" si="0"/>
        <v>41340.160000000003</v>
      </c>
      <c r="R13" s="18">
        <v>35355.924368466767</v>
      </c>
      <c r="S13" s="1">
        <f t="shared" si="1"/>
        <v>34610</v>
      </c>
      <c r="U13" s="13">
        <v>34610</v>
      </c>
      <c r="V13" s="13">
        <v>25</v>
      </c>
    </row>
    <row r="14" spans="1:22" ht="25" customHeight="1" x14ac:dyDescent="0.3">
      <c r="A14" s="7">
        <v>44144</v>
      </c>
      <c r="B14" s="3">
        <v>12</v>
      </c>
      <c r="C14" s="4">
        <v>42597.43</v>
      </c>
      <c r="D14" s="19">
        <f>LN(Table1[[#This Row],[BSE_SENSEX]]/C13)</f>
        <v>1.6673742065693841E-2</v>
      </c>
      <c r="E14" s="25">
        <f t="shared" ca="1" si="0"/>
        <v>41893.06</v>
      </c>
      <c r="R14" s="18">
        <v>35298.970066052279</v>
      </c>
      <c r="S14" s="1">
        <f t="shared" si="1"/>
        <v>35277</v>
      </c>
      <c r="U14" s="13">
        <v>35277</v>
      </c>
      <c r="V14" s="13">
        <v>22</v>
      </c>
    </row>
    <row r="15" spans="1:22" ht="25" customHeight="1" x14ac:dyDescent="0.3">
      <c r="A15" s="7">
        <v>44145</v>
      </c>
      <c r="B15" s="3">
        <v>13</v>
      </c>
      <c r="C15" s="4">
        <v>43277.65</v>
      </c>
      <c r="D15" s="19">
        <f>LN(Table1[[#This Row],[BSE_SENSEX]]/C14)</f>
        <v>1.5842412650034114E-2</v>
      </c>
      <c r="E15" s="25">
        <f t="shared" ca="1" si="0"/>
        <v>42597.43</v>
      </c>
      <c r="R15" s="18">
        <v>35756.674402365192</v>
      </c>
      <c r="S15" s="1">
        <f t="shared" si="1"/>
        <v>35944</v>
      </c>
      <c r="U15" s="13">
        <v>35944</v>
      </c>
      <c r="V15" s="13">
        <v>27</v>
      </c>
    </row>
    <row r="16" spans="1:22" ht="25" customHeight="1" x14ac:dyDescent="0.3">
      <c r="A16" s="7">
        <v>44146</v>
      </c>
      <c r="B16" s="3">
        <v>14</v>
      </c>
      <c r="C16" s="4">
        <v>43593.67</v>
      </c>
      <c r="D16" s="19">
        <f>LN(Table1[[#This Row],[BSE_SENSEX]]/C15)</f>
        <v>7.2756208615917632E-3</v>
      </c>
      <c r="E16" s="25">
        <f t="shared" ca="1" si="0"/>
        <v>43277.65</v>
      </c>
      <c r="R16" s="18">
        <v>35745.790194218724</v>
      </c>
      <c r="S16" s="1">
        <f t="shared" si="1"/>
        <v>36611</v>
      </c>
      <c r="U16" s="13">
        <v>36611</v>
      </c>
      <c r="V16" s="13">
        <v>31</v>
      </c>
    </row>
    <row r="17" spans="1:22" ht="25" customHeight="1" x14ac:dyDescent="0.3">
      <c r="A17" s="7">
        <v>44147</v>
      </c>
      <c r="B17" s="3">
        <v>15</v>
      </c>
      <c r="C17" s="4">
        <v>43357.19</v>
      </c>
      <c r="D17" s="19">
        <f>LN(Table1[[#This Row],[BSE_SENSEX]]/C16)</f>
        <v>-5.4394075702966505E-3</v>
      </c>
      <c r="E17" s="25">
        <f t="shared" ca="1" si="0"/>
        <v>43593.67</v>
      </c>
      <c r="R17" s="18">
        <v>36806.310288525412</v>
      </c>
      <c r="S17" s="1">
        <f t="shared" si="1"/>
        <v>37278</v>
      </c>
      <c r="U17" s="13">
        <v>37278</v>
      </c>
      <c r="V17" s="13">
        <v>36</v>
      </c>
    </row>
    <row r="18" spans="1:22" ht="25" customHeight="1" x14ac:dyDescent="0.3">
      <c r="A18" s="7">
        <v>44148</v>
      </c>
      <c r="B18" s="3">
        <v>16</v>
      </c>
      <c r="C18" s="4">
        <v>43443</v>
      </c>
      <c r="D18" s="19">
        <f>LN(Table1[[#This Row],[BSE_SENSEX]]/C17)</f>
        <v>1.9771852562642956E-3</v>
      </c>
      <c r="E18" s="25">
        <f t="shared" ca="1" si="0"/>
        <v>43357.19</v>
      </c>
      <c r="R18" s="18">
        <v>36780.252063272019</v>
      </c>
      <c r="S18" s="1">
        <f t="shared" si="1"/>
        <v>37945</v>
      </c>
      <c r="U18" s="13">
        <v>37945</v>
      </c>
      <c r="V18" s="13">
        <v>9</v>
      </c>
    </row>
    <row r="19" spans="1:22" ht="25" customHeight="1" x14ac:dyDescent="0.3">
      <c r="A19" s="7">
        <v>44149</v>
      </c>
      <c r="B19" s="3">
        <v>17</v>
      </c>
      <c r="C19" s="4">
        <v>43637.98</v>
      </c>
      <c r="D19" s="19">
        <f>LN(Table1[[#This Row],[BSE_SENSEX]]/C18)</f>
        <v>4.4781380696319907E-3</v>
      </c>
      <c r="E19" s="25">
        <f t="shared" ca="1" si="0"/>
        <v>43443</v>
      </c>
      <c r="R19" s="18">
        <v>37222.274639791744</v>
      </c>
      <c r="S19" s="1">
        <f t="shared" si="1"/>
        <v>38612</v>
      </c>
      <c r="U19" s="13">
        <v>38612</v>
      </c>
      <c r="V19" s="13">
        <v>6</v>
      </c>
    </row>
    <row r="20" spans="1:22" ht="25" customHeight="1" x14ac:dyDescent="0.3">
      <c r="A20" s="7">
        <v>44152</v>
      </c>
      <c r="B20" s="3">
        <v>18</v>
      </c>
      <c r="C20" s="4">
        <v>43952.71</v>
      </c>
      <c r="D20" s="19">
        <f>LN(Table1[[#This Row],[BSE_SENSEX]]/C19)</f>
        <v>7.1864111244033758E-3</v>
      </c>
      <c r="E20" s="25">
        <f t="shared" ca="1" si="0"/>
        <v>43637.98</v>
      </c>
      <c r="R20" s="18">
        <v>36593.059179759024</v>
      </c>
      <c r="S20" s="1">
        <f t="shared" si="1"/>
        <v>39279</v>
      </c>
      <c r="U20" s="13">
        <v>39279</v>
      </c>
      <c r="V20" s="13">
        <v>1</v>
      </c>
    </row>
    <row r="21" spans="1:22" ht="25" customHeight="1" x14ac:dyDescent="0.3">
      <c r="A21" s="7">
        <v>44153</v>
      </c>
      <c r="B21" s="3">
        <v>19</v>
      </c>
      <c r="C21" s="4">
        <v>44180.05</v>
      </c>
      <c r="D21" s="19">
        <f>LN(Table1[[#This Row],[BSE_SENSEX]]/C20)</f>
        <v>5.1590465165365536E-3</v>
      </c>
      <c r="E21" s="25">
        <f t="shared" ca="1" si="0"/>
        <v>43952.71</v>
      </c>
      <c r="R21" s="18">
        <v>36854.973285542139</v>
      </c>
      <c r="S21" s="1">
        <f t="shared" si="1"/>
        <v>39946</v>
      </c>
      <c r="U21" s="13">
        <v>39946</v>
      </c>
      <c r="V21" s="13">
        <v>4</v>
      </c>
    </row>
    <row r="22" spans="1:22" ht="25" customHeight="1" x14ac:dyDescent="0.3">
      <c r="A22" s="7">
        <v>44154</v>
      </c>
      <c r="B22" s="3">
        <v>20</v>
      </c>
      <c r="C22" s="4">
        <v>43599.96</v>
      </c>
      <c r="D22" s="19">
        <f>LN(Table1[[#This Row],[BSE_SENSEX]]/C21)</f>
        <v>-1.3217096801771841E-2</v>
      </c>
      <c r="E22" s="25">
        <f t="shared" ca="1" si="0"/>
        <v>44180.05</v>
      </c>
      <c r="R22" s="18">
        <v>36976.905495621366</v>
      </c>
      <c r="S22" s="1">
        <f t="shared" si="1"/>
        <v>40613</v>
      </c>
      <c r="U22" s="13">
        <v>40613</v>
      </c>
      <c r="V22" s="13">
        <v>3</v>
      </c>
    </row>
    <row r="23" spans="1:22" ht="25" customHeight="1" x14ac:dyDescent="0.3">
      <c r="A23" s="7">
        <v>44155</v>
      </c>
      <c r="B23" s="3">
        <v>21</v>
      </c>
      <c r="C23" s="4">
        <v>43882.25</v>
      </c>
      <c r="D23" s="19">
        <f>LN(Table1[[#This Row],[BSE_SENSEX]]/C22)</f>
        <v>6.4536773769141194E-3</v>
      </c>
      <c r="E23" s="25">
        <f t="shared" ca="1" si="0"/>
        <v>43599.96</v>
      </c>
      <c r="R23" s="18">
        <v>37429.18017590612</v>
      </c>
      <c r="S23" s="1">
        <f t="shared" si="1"/>
        <v>41280</v>
      </c>
      <c r="U23" s="13">
        <v>41280</v>
      </c>
      <c r="V23" s="13">
        <v>3</v>
      </c>
    </row>
    <row r="24" spans="1:22" ht="25" customHeight="1" x14ac:dyDescent="0.3">
      <c r="A24" s="7">
        <v>44158</v>
      </c>
      <c r="B24" s="3">
        <v>22</v>
      </c>
      <c r="C24" s="4">
        <v>44077.15</v>
      </c>
      <c r="D24" s="19">
        <f>LN(Table1[[#This Row],[BSE_SENSEX]]/C23)</f>
        <v>4.4315972817203265E-3</v>
      </c>
      <c r="E24" s="25">
        <f t="shared" ca="1" si="0"/>
        <v>43882.25</v>
      </c>
      <c r="R24" s="18">
        <v>37057.894500972521</v>
      </c>
      <c r="S24" s="1">
        <f t="shared" si="1"/>
        <v>41947</v>
      </c>
      <c r="U24" s="13">
        <v>41947</v>
      </c>
      <c r="V24" s="13">
        <v>2</v>
      </c>
    </row>
    <row r="25" spans="1:22" ht="25" customHeight="1" x14ac:dyDescent="0.3">
      <c r="A25" s="7">
        <v>44159</v>
      </c>
      <c r="B25" s="3">
        <v>23</v>
      </c>
      <c r="C25" s="4">
        <v>44523.02</v>
      </c>
      <c r="D25" s="19">
        <f>LN(Table1[[#This Row],[BSE_SENSEX]]/C24)</f>
        <v>1.0064851205708882E-2</v>
      </c>
      <c r="E25" s="25">
        <f t="shared" ca="1" si="0"/>
        <v>44077.15</v>
      </c>
      <c r="R25" s="18">
        <v>37359.489303349445</v>
      </c>
      <c r="S25" s="1">
        <f t="shared" si="1"/>
        <v>42614</v>
      </c>
      <c r="U25" s="13">
        <v>42614</v>
      </c>
      <c r="V25" s="13">
        <v>1</v>
      </c>
    </row>
    <row r="26" spans="1:22" ht="25" customHeight="1" x14ac:dyDescent="0.3">
      <c r="A26" s="7">
        <v>44160</v>
      </c>
      <c r="B26" s="3">
        <v>24</v>
      </c>
      <c r="C26" s="4">
        <v>43828.1</v>
      </c>
      <c r="D26" s="19">
        <f>LN(Table1[[#This Row],[BSE_SENSEX]]/C25)</f>
        <v>-1.5731194600738317E-2</v>
      </c>
      <c r="E26" s="25">
        <f t="shared" ca="1" si="0"/>
        <v>44523.02</v>
      </c>
      <c r="R26" s="18">
        <v>37846.452425902455</v>
      </c>
      <c r="S26" s="1">
        <f t="shared" si="1"/>
        <v>43281</v>
      </c>
      <c r="U26" s="13">
        <v>43281</v>
      </c>
      <c r="V26" s="13">
        <v>2</v>
      </c>
    </row>
    <row r="27" spans="1:22" ht="25" customHeight="1" x14ac:dyDescent="0.3">
      <c r="A27" s="7">
        <v>44161</v>
      </c>
      <c r="B27" s="3">
        <v>25</v>
      </c>
      <c r="C27" s="4">
        <v>44259.74</v>
      </c>
      <c r="D27" s="19">
        <f>LN(Table1[[#This Row],[BSE_SENSEX]]/C26)</f>
        <v>9.800296039997821E-3</v>
      </c>
      <c r="E27" s="25">
        <f t="shared" ca="1" si="0"/>
        <v>43828.1</v>
      </c>
      <c r="R27" s="18">
        <v>38353.758147083499</v>
      </c>
      <c r="S27" s="1">
        <f t="shared" si="1"/>
        <v>43948</v>
      </c>
      <c r="U27" s="13">
        <v>43948</v>
      </c>
      <c r="V27" s="13">
        <v>4</v>
      </c>
    </row>
    <row r="28" spans="1:22" ht="25" customHeight="1" x14ac:dyDescent="0.3">
      <c r="A28" s="7">
        <v>44162</v>
      </c>
      <c r="B28" s="3">
        <v>26</v>
      </c>
      <c r="C28" s="4">
        <v>44149.72</v>
      </c>
      <c r="D28" s="19">
        <f>LN(Table1[[#This Row],[BSE_SENSEX]]/C27)</f>
        <v>-2.488875212974508E-3</v>
      </c>
      <c r="E28" s="25">
        <f t="shared" ca="1" si="0"/>
        <v>44259.74</v>
      </c>
      <c r="R28" s="18">
        <v>37958.872588688777</v>
      </c>
      <c r="S28" s="1">
        <f t="shared" si="1"/>
        <v>44615</v>
      </c>
      <c r="U28" s="13">
        <v>44615</v>
      </c>
      <c r="V28" s="13">
        <v>7</v>
      </c>
    </row>
    <row r="29" spans="1:22" ht="25" customHeight="1" x14ac:dyDescent="0.3">
      <c r="A29" s="7">
        <v>44166</v>
      </c>
      <c r="B29" s="3">
        <v>27</v>
      </c>
      <c r="C29" s="4">
        <v>44655.44</v>
      </c>
      <c r="D29" s="19">
        <f>LN(Table1[[#This Row],[BSE_SENSEX]]/C28)</f>
        <v>1.1389551393199497E-2</v>
      </c>
      <c r="E29" s="25">
        <f t="shared" ca="1" si="0"/>
        <v>44149.72</v>
      </c>
      <c r="R29" s="18">
        <v>38480.2213456479</v>
      </c>
      <c r="S29" s="1">
        <f t="shared" si="1"/>
        <v>45282</v>
      </c>
      <c r="U29" s="13">
        <v>45282</v>
      </c>
      <c r="V29" s="13">
        <v>1</v>
      </c>
    </row>
    <row r="30" spans="1:22" ht="25" customHeight="1" thickBot="1" x14ac:dyDescent="0.35">
      <c r="A30" s="7">
        <v>44167</v>
      </c>
      <c r="B30" s="3">
        <v>28</v>
      </c>
      <c r="C30" s="4">
        <v>44618.04</v>
      </c>
      <c r="D30" s="19">
        <f>LN(Table1[[#This Row],[BSE_SENSEX]]/C29)</f>
        <v>-8.378748579759255E-4</v>
      </c>
      <c r="E30" s="25">
        <f t="shared" ca="1" si="0"/>
        <v>44655.44</v>
      </c>
      <c r="R30" s="18">
        <v>38086.755949735401</v>
      </c>
      <c r="S30" s="1"/>
      <c r="U30" s="20" t="s">
        <v>14</v>
      </c>
      <c r="V30" s="20">
        <v>0</v>
      </c>
    </row>
    <row r="31" spans="1:22" ht="25" customHeight="1" x14ac:dyDescent="0.3">
      <c r="A31" s="7">
        <v>44168</v>
      </c>
      <c r="B31" s="3">
        <v>29</v>
      </c>
      <c r="C31" s="4">
        <v>44632.65</v>
      </c>
      <c r="D31" s="19">
        <f>LN(Table1[[#This Row],[BSE_SENSEX]]/C30)</f>
        <v>3.2739242980650286E-4</v>
      </c>
      <c r="E31" s="25">
        <f t="shared" ca="1" si="0"/>
        <v>44618.04</v>
      </c>
      <c r="R31" s="18">
        <v>37416.846025329978</v>
      </c>
      <c r="S31" s="1"/>
    </row>
    <row r="32" spans="1:22" ht="25" customHeight="1" x14ac:dyDescent="0.3">
      <c r="A32" s="7">
        <v>44169</v>
      </c>
      <c r="B32" s="3">
        <v>30</v>
      </c>
      <c r="C32" s="4">
        <v>45079.55</v>
      </c>
      <c r="D32" s="19">
        <f>LN(Table1[[#This Row],[BSE_SENSEX]]/C31)</f>
        <v>9.9630528889481963E-3</v>
      </c>
      <c r="E32" s="25">
        <f t="shared" ca="1" si="0"/>
        <v>44632.65</v>
      </c>
      <c r="R32" s="18">
        <v>37369.707479810335</v>
      </c>
      <c r="S32" s="1"/>
    </row>
    <row r="33" spans="1:19" ht="25" customHeight="1" x14ac:dyDescent="0.3">
      <c r="A33" s="7">
        <v>44172</v>
      </c>
      <c r="B33" s="3">
        <v>31</v>
      </c>
      <c r="C33" s="4">
        <v>45426.97</v>
      </c>
      <c r="D33" s="19">
        <f>LN(Table1[[#This Row],[BSE_SENSEX]]/C32)</f>
        <v>7.6772746632036157E-3</v>
      </c>
      <c r="E33" s="25">
        <f t="shared" ca="1" si="0"/>
        <v>45079.55</v>
      </c>
      <c r="R33" s="18">
        <v>37169.595174008675</v>
      </c>
      <c r="S33" s="1"/>
    </row>
    <row r="34" spans="1:19" ht="25" customHeight="1" x14ac:dyDescent="0.3">
      <c r="A34" s="7">
        <v>44173</v>
      </c>
      <c r="B34" s="3">
        <v>32</v>
      </c>
      <c r="C34" s="4">
        <v>45608.51</v>
      </c>
      <c r="D34" s="19">
        <f>LN(Table1[[#This Row],[BSE_SENSEX]]/C33)</f>
        <v>3.9883403843030719E-3</v>
      </c>
      <c r="E34" s="25">
        <f t="shared" ca="1" si="0"/>
        <v>45426.97</v>
      </c>
      <c r="R34" s="18">
        <v>36887.261525645954</v>
      </c>
      <c r="S34" s="1"/>
    </row>
    <row r="35" spans="1:19" ht="25" customHeight="1" x14ac:dyDescent="0.3">
      <c r="A35" s="7">
        <v>44174</v>
      </c>
      <c r="B35" s="3">
        <v>33</v>
      </c>
      <c r="C35" s="4">
        <v>46103.5</v>
      </c>
      <c r="D35" s="19">
        <f>LN(Table1[[#This Row],[BSE_SENSEX]]/C34)</f>
        <v>1.0794547114085994E-2</v>
      </c>
      <c r="E35" s="25">
        <f t="shared" ca="1" si="0"/>
        <v>45608.51</v>
      </c>
      <c r="R35" s="18">
        <v>37043.415347639886</v>
      </c>
      <c r="S35" s="1"/>
    </row>
    <row r="36" spans="1:19" ht="25" customHeight="1" x14ac:dyDescent="0.3">
      <c r="A36" s="7">
        <v>44175</v>
      </c>
      <c r="B36" s="3">
        <v>34</v>
      </c>
      <c r="C36" s="4">
        <v>45959.88</v>
      </c>
      <c r="D36" s="19">
        <f>LN(Table1[[#This Row],[BSE_SENSEX]]/C35)</f>
        <v>-3.1200270184854081E-3</v>
      </c>
      <c r="E36" s="25">
        <f t="shared" ca="1" si="0"/>
        <v>46103.5</v>
      </c>
      <c r="R36" s="18">
        <v>36622.176875773061</v>
      </c>
      <c r="S36" s="1"/>
    </row>
    <row r="37" spans="1:19" ht="25" customHeight="1" x14ac:dyDescent="0.3">
      <c r="A37" s="7">
        <v>44176</v>
      </c>
      <c r="B37" s="3">
        <v>35</v>
      </c>
      <c r="C37" s="4">
        <v>46099.01</v>
      </c>
      <c r="D37" s="19">
        <f>LN(Table1[[#This Row],[BSE_SENSEX]]/C36)</f>
        <v>3.0226327066919189E-3</v>
      </c>
      <c r="E37" s="25">
        <f t="shared" ca="1" si="0"/>
        <v>45959.88</v>
      </c>
      <c r="R37" s="18">
        <v>36623.575142077178</v>
      </c>
      <c r="S37" s="1"/>
    </row>
    <row r="38" spans="1:19" ht="25" customHeight="1" x14ac:dyDescent="0.3">
      <c r="A38" s="7">
        <v>44179</v>
      </c>
      <c r="B38" s="3">
        <v>36</v>
      </c>
      <c r="C38" s="4">
        <v>46253.46</v>
      </c>
      <c r="D38" s="19">
        <f>LN(Table1[[#This Row],[BSE_SENSEX]]/C37)</f>
        <v>3.3447972532752229E-3</v>
      </c>
      <c r="E38" s="25">
        <f t="shared" ca="1" si="0"/>
        <v>46099.01</v>
      </c>
      <c r="R38" s="18">
        <v>36894.264763653446</v>
      </c>
      <c r="S38" s="1"/>
    </row>
    <row r="39" spans="1:19" ht="25" customHeight="1" x14ac:dyDescent="0.3">
      <c r="A39" s="7">
        <v>44180</v>
      </c>
      <c r="B39" s="3">
        <v>37</v>
      </c>
      <c r="C39" s="4">
        <v>46263.17</v>
      </c>
      <c r="D39" s="19">
        <f>LN(Table1[[#This Row],[BSE_SENSEX]]/C38)</f>
        <v>2.0990820862485851E-4</v>
      </c>
      <c r="E39" s="25">
        <f t="shared" ca="1" si="0"/>
        <v>46253.46</v>
      </c>
      <c r="R39" s="18">
        <v>36436.050500633377</v>
      </c>
      <c r="S39" s="1"/>
    </row>
    <row r="40" spans="1:19" ht="25" customHeight="1" x14ac:dyDescent="0.3">
      <c r="A40" s="7">
        <v>44181</v>
      </c>
      <c r="B40" s="3">
        <v>38</v>
      </c>
      <c r="C40" s="4">
        <v>46666.46</v>
      </c>
      <c r="D40" s="19">
        <f>LN(Table1[[#This Row],[BSE_SENSEX]]/C39)</f>
        <v>8.6795251802792572E-3</v>
      </c>
      <c r="E40" s="25">
        <f t="shared" ca="1" si="0"/>
        <v>46263.17</v>
      </c>
      <c r="R40" s="18">
        <v>35664.030746439028</v>
      </c>
      <c r="S40" s="1"/>
    </row>
    <row r="41" spans="1:19" ht="25" customHeight="1" x14ac:dyDescent="0.3">
      <c r="A41" s="7">
        <v>44182</v>
      </c>
      <c r="B41" s="3">
        <v>39</v>
      </c>
      <c r="C41" s="4">
        <v>46890.34</v>
      </c>
      <c r="D41" s="19">
        <f>LN(Table1[[#This Row],[BSE_SENSEX]]/C40)</f>
        <v>4.7859787282557992E-3</v>
      </c>
      <c r="E41" s="25">
        <f t="shared" ca="1" si="0"/>
        <v>46666.46</v>
      </c>
      <c r="R41" s="18">
        <v>35842.985165315898</v>
      </c>
      <c r="S41" s="1"/>
    </row>
    <row r="42" spans="1:19" ht="25" customHeight="1" x14ac:dyDescent="0.3">
      <c r="A42" s="7">
        <v>44183</v>
      </c>
      <c r="B42" s="3">
        <v>40</v>
      </c>
      <c r="C42" s="4">
        <v>46960.69</v>
      </c>
      <c r="D42" s="19">
        <f>LN(Table1[[#This Row],[BSE_SENSEX]]/C41)</f>
        <v>1.4991846797270001E-3</v>
      </c>
      <c r="E42" s="25">
        <f t="shared" ca="1" si="0"/>
        <v>46890.34</v>
      </c>
      <c r="R42" s="18">
        <v>35147.015607492154</v>
      </c>
      <c r="S42" s="1"/>
    </row>
    <row r="43" spans="1:19" ht="25" customHeight="1" x14ac:dyDescent="0.3">
      <c r="A43" s="7">
        <v>44186</v>
      </c>
      <c r="B43" s="3">
        <v>41</v>
      </c>
      <c r="C43" s="4">
        <v>45553.96</v>
      </c>
      <c r="D43" s="19">
        <f>LN(Table1[[#This Row],[BSE_SENSEX]]/C42)</f>
        <v>-3.041331140942052E-2</v>
      </c>
      <c r="E43" s="25">
        <f t="shared" ca="1" si="0"/>
        <v>46960.69</v>
      </c>
      <c r="R43" s="18">
        <v>36062.000340379898</v>
      </c>
      <c r="S43" s="1"/>
    </row>
    <row r="44" spans="1:19" ht="25" customHeight="1" x14ac:dyDescent="0.3">
      <c r="A44" s="7">
        <v>44187</v>
      </c>
      <c r="B44" s="3">
        <v>42</v>
      </c>
      <c r="C44" s="4">
        <v>46006.69</v>
      </c>
      <c r="D44" s="19">
        <f>LN(Table1[[#This Row],[BSE_SENSEX]]/C43)</f>
        <v>9.8892633385691056E-3</v>
      </c>
      <c r="E44" s="25">
        <f t="shared" ca="1" si="0"/>
        <v>45553.96</v>
      </c>
      <c r="R44" s="18">
        <v>36025.613230491283</v>
      </c>
      <c r="S44" s="1"/>
    </row>
    <row r="45" spans="1:19" ht="25" customHeight="1" x14ac:dyDescent="0.3">
      <c r="A45" s="7">
        <v>44188</v>
      </c>
      <c r="B45" s="3">
        <v>43</v>
      </c>
      <c r="C45" s="4">
        <v>46444.18</v>
      </c>
      <c r="D45" s="19">
        <f>LN(Table1[[#This Row],[BSE_SENSEX]]/C44)</f>
        <v>9.4643406953320297E-3</v>
      </c>
      <c r="E45" s="25">
        <f t="shared" ca="1" si="0"/>
        <v>46006.69</v>
      </c>
      <c r="R45" s="18">
        <v>36316.226218630429</v>
      </c>
      <c r="S45" s="1"/>
    </row>
    <row r="46" spans="1:19" ht="25" customHeight="1" x14ac:dyDescent="0.3">
      <c r="A46" s="7">
        <v>44189</v>
      </c>
      <c r="B46" s="3">
        <v>44</v>
      </c>
      <c r="C46" s="4">
        <v>46973.54</v>
      </c>
      <c r="D46" s="19">
        <f>LN(Table1[[#This Row],[BSE_SENSEX]]/C45)</f>
        <v>1.133330306220692E-2</v>
      </c>
      <c r="E46" s="25">
        <f t="shared" ca="1" si="0"/>
        <v>46444.18</v>
      </c>
      <c r="R46" s="18">
        <v>36166.160003857505</v>
      </c>
      <c r="S46" s="1"/>
    </row>
    <row r="47" spans="1:19" ht="25" customHeight="1" x14ac:dyDescent="0.3">
      <c r="A47" s="7">
        <v>44193</v>
      </c>
      <c r="B47" s="3">
        <v>45</v>
      </c>
      <c r="C47" s="4">
        <v>47353.75</v>
      </c>
      <c r="D47" s="19">
        <f>LN(Table1[[#This Row],[BSE_SENSEX]]/C46)</f>
        <v>8.0615495071847017E-3</v>
      </c>
      <c r="E47" s="25">
        <f t="shared" ca="1" si="0"/>
        <v>46973.54</v>
      </c>
      <c r="R47" s="18">
        <v>36346.030668821964</v>
      </c>
      <c r="S47" s="1"/>
    </row>
    <row r="48" spans="1:19" ht="25" customHeight="1" x14ac:dyDescent="0.3">
      <c r="A48" s="7">
        <v>44194</v>
      </c>
      <c r="B48" s="3">
        <v>46</v>
      </c>
      <c r="C48" s="4">
        <v>47613.08</v>
      </c>
      <c r="D48" s="19">
        <f>LN(Table1[[#This Row],[BSE_SENSEX]]/C47)</f>
        <v>5.4614994436921506E-3</v>
      </c>
      <c r="E48" s="25">
        <f t="shared" ca="1" si="0"/>
        <v>47353.75</v>
      </c>
      <c r="R48" s="18">
        <v>36435.571466948517</v>
      </c>
      <c r="S48" s="1"/>
    </row>
    <row r="49" spans="1:19" ht="25" customHeight="1" x14ac:dyDescent="0.3">
      <c r="A49" s="7">
        <v>44195</v>
      </c>
      <c r="B49" s="3">
        <v>47</v>
      </c>
      <c r="C49" s="4">
        <v>47746.22</v>
      </c>
      <c r="D49" s="19">
        <f>LN(Table1[[#This Row],[BSE_SENSEX]]/C48)</f>
        <v>2.7923880840669663E-3</v>
      </c>
      <c r="E49" s="25">
        <f t="shared" ca="1" si="0"/>
        <v>47613.08</v>
      </c>
      <c r="R49" s="18">
        <v>37481.204420713344</v>
      </c>
      <c r="S49" s="1"/>
    </row>
    <row r="50" spans="1:19" ht="25" customHeight="1" x14ac:dyDescent="0.3">
      <c r="A50" s="7">
        <v>44196</v>
      </c>
      <c r="B50" s="3">
        <v>48</v>
      </c>
      <c r="C50" s="4">
        <v>47751.33</v>
      </c>
      <c r="D50" s="19">
        <f>LN(Table1[[#This Row],[BSE_SENSEX]]/C49)</f>
        <v>1.0701845240794921E-4</v>
      </c>
      <c r="E50" s="25">
        <f t="shared" ca="1" si="0"/>
        <v>47746.22</v>
      </c>
      <c r="R50" s="18">
        <v>38179.54340335376</v>
      </c>
      <c r="S50" s="1"/>
    </row>
    <row r="51" spans="1:19" ht="25" customHeight="1" x14ac:dyDescent="0.3">
      <c r="A51" s="7">
        <v>44197</v>
      </c>
      <c r="B51" s="3">
        <v>49</v>
      </c>
      <c r="C51" s="4">
        <v>47868.98</v>
      </c>
      <c r="D51" s="19">
        <f>LN(Table1[[#This Row],[BSE_SENSEX]]/C50)</f>
        <v>2.46077552704662E-3</v>
      </c>
      <c r="E51" s="25">
        <f t="shared" ca="1" si="0"/>
        <v>47751.33</v>
      </c>
      <c r="R51" s="18">
        <v>36997.376681611699</v>
      </c>
      <c r="S51" s="1"/>
    </row>
    <row r="52" spans="1:19" ht="25" customHeight="1" x14ac:dyDescent="0.3">
      <c r="A52" s="7">
        <v>44200</v>
      </c>
      <c r="B52" s="3">
        <v>50</v>
      </c>
      <c r="C52" s="4">
        <v>48176.800000000003</v>
      </c>
      <c r="D52" s="19">
        <f>LN(Table1[[#This Row],[BSE_SENSEX]]/C51)</f>
        <v>6.4098819112863538E-3</v>
      </c>
      <c r="E52" s="25">
        <f t="shared" ca="1" si="0"/>
        <v>47868.98</v>
      </c>
      <c r="R52" s="18">
        <v>37091.471273480995</v>
      </c>
      <c r="S52" s="1"/>
    </row>
    <row r="53" spans="1:19" ht="25" customHeight="1" x14ac:dyDescent="0.3">
      <c r="A53" s="7">
        <v>44201</v>
      </c>
      <c r="B53" s="3">
        <v>51</v>
      </c>
      <c r="C53" s="4">
        <v>48437.78</v>
      </c>
      <c r="D53" s="19">
        <f>LN(Table1[[#This Row],[BSE_SENSEX]]/C52)</f>
        <v>5.4025103617045848E-3</v>
      </c>
      <c r="E53" s="25">
        <f t="shared" ca="1" si="0"/>
        <v>48176.800000000003</v>
      </c>
      <c r="R53" s="18">
        <v>36509.175914597698</v>
      </c>
      <c r="S53" s="1"/>
    </row>
    <row r="54" spans="1:19" ht="25" customHeight="1" x14ac:dyDescent="0.3">
      <c r="A54" s="7">
        <v>44202</v>
      </c>
      <c r="B54" s="3">
        <v>52</v>
      </c>
      <c r="C54" s="4">
        <v>48174.06</v>
      </c>
      <c r="D54" s="19">
        <f>LN(Table1[[#This Row],[BSE_SENSEX]]/C53)</f>
        <v>-5.4593858270763724E-3</v>
      </c>
      <c r="E54" s="25">
        <f t="shared" ca="1" si="0"/>
        <v>48437.78</v>
      </c>
      <c r="R54" s="18">
        <v>35983.851192270929</v>
      </c>
      <c r="S54" s="1"/>
    </row>
    <row r="55" spans="1:19" ht="25" customHeight="1" x14ac:dyDescent="0.3">
      <c r="A55" s="7">
        <v>44203</v>
      </c>
      <c r="B55" s="3">
        <v>53</v>
      </c>
      <c r="C55" s="4">
        <v>48093.32</v>
      </c>
      <c r="D55" s="19">
        <f>LN(Table1[[#This Row],[BSE_SENSEX]]/C54)</f>
        <v>-1.6774117864551438E-3</v>
      </c>
      <c r="E55" s="25">
        <f t="shared" ca="1" si="0"/>
        <v>48174.06</v>
      </c>
      <c r="R55" s="18">
        <v>34857.791901283636</v>
      </c>
      <c r="S55" s="1"/>
    </row>
    <row r="56" spans="1:19" ht="25" customHeight="1" x14ac:dyDescent="0.3">
      <c r="A56" s="7">
        <v>44204</v>
      </c>
      <c r="B56" s="3">
        <v>54</v>
      </c>
      <c r="C56" s="4">
        <v>48782.51</v>
      </c>
      <c r="D56" s="19">
        <f>LN(Table1[[#This Row],[BSE_SENSEX]]/C55)</f>
        <v>1.4228556850052339E-2</v>
      </c>
      <c r="E56" s="25">
        <f t="shared" ca="1" si="0"/>
        <v>48093.32</v>
      </c>
      <c r="R56" s="18">
        <v>34777.089173246524</v>
      </c>
      <c r="S56" s="1"/>
    </row>
    <row r="57" spans="1:19" ht="25" customHeight="1" x14ac:dyDescent="0.3">
      <c r="A57" s="7">
        <v>44207</v>
      </c>
      <c r="B57" s="3">
        <v>55</v>
      </c>
      <c r="C57" s="4">
        <v>49269.32</v>
      </c>
      <c r="D57" s="19">
        <f>LN(Table1[[#This Row],[BSE_SENSEX]]/C56)</f>
        <v>9.9297279801621816E-3</v>
      </c>
      <c r="E57" s="25">
        <f t="shared" ca="1" si="0"/>
        <v>48782.51</v>
      </c>
      <c r="R57" s="18">
        <v>35515.799070118999</v>
      </c>
      <c r="S57" s="1"/>
    </row>
    <row r="58" spans="1:19" ht="25" customHeight="1" x14ac:dyDescent="0.3">
      <c r="A58" s="7">
        <v>44208</v>
      </c>
      <c r="B58" s="3">
        <v>56</v>
      </c>
      <c r="C58" s="4">
        <v>49517.11</v>
      </c>
      <c r="D58" s="19">
        <f>LN(Table1[[#This Row],[BSE_SENSEX]]/C57)</f>
        <v>5.0166914561312094E-3</v>
      </c>
      <c r="E58" s="25">
        <f t="shared" ca="1" si="0"/>
        <v>49269.32</v>
      </c>
      <c r="R58" s="18">
        <v>35169.31558170155</v>
      </c>
      <c r="S58" s="1"/>
    </row>
    <row r="59" spans="1:19" ht="25" customHeight="1" x14ac:dyDescent="0.3">
      <c r="A59" s="7">
        <v>44209</v>
      </c>
      <c r="B59" s="3">
        <v>57</v>
      </c>
      <c r="C59" s="4">
        <v>49492.32</v>
      </c>
      <c r="D59" s="19">
        <f>LN(Table1[[#This Row],[BSE_SENSEX]]/C58)</f>
        <v>-5.0076039258137198E-4</v>
      </c>
      <c r="E59" s="25">
        <f t="shared" ca="1" si="0"/>
        <v>49517.11</v>
      </c>
      <c r="R59" s="18">
        <v>35076.657517670596</v>
      </c>
      <c r="S59" s="1"/>
    </row>
    <row r="60" spans="1:19" ht="25" customHeight="1" x14ac:dyDescent="0.3">
      <c r="A60" s="7">
        <v>44210</v>
      </c>
      <c r="B60" s="3">
        <v>58</v>
      </c>
      <c r="C60" s="4">
        <v>49584.160000000003</v>
      </c>
      <c r="D60" s="19">
        <f>LN(Table1[[#This Row],[BSE_SENSEX]]/C59)</f>
        <v>1.8539218653046649E-3</v>
      </c>
      <c r="E60" s="25">
        <f t="shared" ca="1" si="0"/>
        <v>49492.32</v>
      </c>
      <c r="R60" s="18">
        <v>36090.992661818535</v>
      </c>
      <c r="S60" s="1"/>
    </row>
    <row r="61" spans="1:19" ht="25" customHeight="1" x14ac:dyDescent="0.3">
      <c r="A61" s="7">
        <v>44211</v>
      </c>
      <c r="B61" s="3">
        <v>59</v>
      </c>
      <c r="C61" s="4">
        <v>49034.67</v>
      </c>
      <c r="D61" s="19">
        <f>LN(Table1[[#This Row],[BSE_SENSEX]]/C60)</f>
        <v>-1.1143828952734134E-2</v>
      </c>
      <c r="E61" s="25">
        <f t="shared" ca="1" si="0"/>
        <v>49584.160000000003</v>
      </c>
      <c r="R61" s="18">
        <v>36664.64223704116</v>
      </c>
      <c r="S61" s="1"/>
    </row>
    <row r="62" spans="1:19" ht="25" customHeight="1" x14ac:dyDescent="0.3">
      <c r="A62" s="7">
        <v>44214</v>
      </c>
      <c r="B62" s="3">
        <v>60</v>
      </c>
      <c r="C62" s="4">
        <v>48564.27</v>
      </c>
      <c r="D62" s="19">
        <f>LN(Table1[[#This Row],[BSE_SENSEX]]/C61)</f>
        <v>-9.6395235947159229E-3</v>
      </c>
      <c r="E62" s="25">
        <f t="shared" ca="1" si="0"/>
        <v>49034.67</v>
      </c>
      <c r="R62" s="18">
        <v>36603.980071767473</v>
      </c>
      <c r="S62" s="1"/>
    </row>
    <row r="63" spans="1:19" ht="25" customHeight="1" x14ac:dyDescent="0.3">
      <c r="A63" s="7">
        <v>44215</v>
      </c>
      <c r="B63" s="3">
        <v>61</v>
      </c>
      <c r="C63" s="4">
        <v>49398.29</v>
      </c>
      <c r="D63" s="19">
        <f>LN(Table1[[#This Row],[BSE_SENSEX]]/C62)</f>
        <v>1.7027732870028803E-2</v>
      </c>
      <c r="E63" s="25">
        <f t="shared" ca="1" si="0"/>
        <v>48564.27</v>
      </c>
      <c r="R63" s="18">
        <v>35985.06252137736</v>
      </c>
      <c r="S63" s="1"/>
    </row>
    <row r="64" spans="1:19" ht="25" customHeight="1" x14ac:dyDescent="0.3">
      <c r="A64" s="7">
        <v>44216</v>
      </c>
      <c r="B64" s="3">
        <v>62</v>
      </c>
      <c r="C64" s="4">
        <v>49792.12</v>
      </c>
      <c r="D64" s="19">
        <f>LN(Table1[[#This Row],[BSE_SENSEX]]/C63)</f>
        <v>7.9409303685940274E-3</v>
      </c>
      <c r="E64" s="25">
        <f t="shared" ca="1" si="0"/>
        <v>49398.29</v>
      </c>
      <c r="R64" s="18">
        <v>36711.916645001766</v>
      </c>
      <c r="S64" s="1"/>
    </row>
    <row r="65" spans="1:19" ht="25" customHeight="1" x14ac:dyDescent="0.3">
      <c r="A65" s="7">
        <v>44217</v>
      </c>
      <c r="B65" s="3">
        <v>63</v>
      </c>
      <c r="C65" s="4">
        <v>49624.76</v>
      </c>
      <c r="D65" s="19">
        <f>LN(Table1[[#This Row],[BSE_SENSEX]]/C64)</f>
        <v>-3.366835855109899E-3</v>
      </c>
      <c r="E65" s="25">
        <f t="shared" ca="1" si="0"/>
        <v>49792.12</v>
      </c>
      <c r="R65" s="18">
        <v>36174.401972719024</v>
      </c>
      <c r="S65" s="1"/>
    </row>
    <row r="66" spans="1:19" ht="25" customHeight="1" x14ac:dyDescent="0.3">
      <c r="A66" s="7">
        <v>44218</v>
      </c>
      <c r="B66" s="3">
        <v>64</v>
      </c>
      <c r="C66" s="4">
        <v>48878.54</v>
      </c>
      <c r="D66" s="19">
        <f>LN(Table1[[#This Row],[BSE_SENSEX]]/C65)</f>
        <v>-1.515145737347208E-2</v>
      </c>
      <c r="E66" s="25">
        <f t="shared" ca="1" si="0"/>
        <v>49624.76</v>
      </c>
      <c r="R66" s="18">
        <v>35852.142329140952</v>
      </c>
      <c r="S66" s="1"/>
    </row>
    <row r="67" spans="1:19" ht="25" customHeight="1" x14ac:dyDescent="0.3">
      <c r="A67" s="7">
        <v>44221</v>
      </c>
      <c r="B67" s="3">
        <v>65</v>
      </c>
      <c r="C67" s="4">
        <v>48347.59</v>
      </c>
      <c r="D67" s="19">
        <f>LN(Table1[[#This Row],[BSE_SENSEX]]/C66)</f>
        <v>-1.0922069574216877E-2</v>
      </c>
      <c r="E67" s="25">
        <f t="shared" ca="1" si="0"/>
        <v>48878.54</v>
      </c>
      <c r="R67" s="18">
        <v>35524.700661934818</v>
      </c>
      <c r="S67" s="1"/>
    </row>
    <row r="68" spans="1:19" ht="25" customHeight="1" x14ac:dyDescent="0.3">
      <c r="A68" s="7">
        <v>44223</v>
      </c>
      <c r="B68" s="3">
        <v>66</v>
      </c>
      <c r="C68" s="4">
        <v>47409.93</v>
      </c>
      <c r="D68" s="19">
        <f>LN(Table1[[#This Row],[BSE_SENSEX]]/C67)</f>
        <v>-1.9584675344748361E-2</v>
      </c>
      <c r="E68" s="25">
        <f t="shared" ref="E68:E131" ca="1" si="2">C67+C67*M66+M67*NORMSINV(RAND())*C67</f>
        <v>48347.59</v>
      </c>
      <c r="R68" s="18">
        <v>35696.402125524823</v>
      </c>
      <c r="S68" s="1"/>
    </row>
    <row r="69" spans="1:19" ht="25" customHeight="1" x14ac:dyDescent="0.3">
      <c r="A69" s="7">
        <v>44224</v>
      </c>
      <c r="B69" s="3">
        <v>67</v>
      </c>
      <c r="C69" s="4">
        <v>46874.36</v>
      </c>
      <c r="D69" s="19">
        <f>LN(Table1[[#This Row],[BSE_SENSEX]]/C68)</f>
        <v>-1.1360869567148102E-2</v>
      </c>
      <c r="E69" s="25">
        <f t="shared" ca="1" si="2"/>
        <v>47409.93</v>
      </c>
      <c r="R69" s="18">
        <v>35256.701791148087</v>
      </c>
      <c r="S69" s="1"/>
    </row>
    <row r="70" spans="1:19" ht="25" customHeight="1" x14ac:dyDescent="0.3">
      <c r="A70" s="7">
        <v>44225</v>
      </c>
      <c r="B70" s="3">
        <v>68</v>
      </c>
      <c r="C70" s="4">
        <v>46285.77</v>
      </c>
      <c r="D70" s="19">
        <f>LN(Table1[[#This Row],[BSE_SENSEX]]/C69)</f>
        <v>-1.2636260424038752E-2</v>
      </c>
      <c r="E70" s="25">
        <f t="shared" ca="1" si="2"/>
        <v>46874.36</v>
      </c>
      <c r="R70" s="18">
        <v>35500.721760784138</v>
      </c>
      <c r="S70" s="1"/>
    </row>
    <row r="71" spans="1:19" ht="25" customHeight="1" x14ac:dyDescent="0.3">
      <c r="A71" s="7">
        <v>44228</v>
      </c>
      <c r="B71" s="3">
        <v>69</v>
      </c>
      <c r="C71" s="4">
        <v>48600.61</v>
      </c>
      <c r="D71" s="19">
        <f>LN(Table1[[#This Row],[BSE_SENSEX]]/C70)</f>
        <v>4.8801511828013282E-2</v>
      </c>
      <c r="E71" s="25">
        <f t="shared" ca="1" si="2"/>
        <v>46285.77</v>
      </c>
      <c r="R71" s="18">
        <v>34635.85184102357</v>
      </c>
      <c r="S71" s="1"/>
    </row>
    <row r="72" spans="1:19" ht="25" customHeight="1" x14ac:dyDescent="0.3">
      <c r="A72" s="7">
        <v>44229</v>
      </c>
      <c r="B72" s="3">
        <v>70</v>
      </c>
      <c r="C72" s="4">
        <v>49797.72</v>
      </c>
      <c r="D72" s="19">
        <f>LN(Table1[[#This Row],[BSE_SENSEX]]/C71)</f>
        <v>2.4333117581988854E-2</v>
      </c>
      <c r="E72" s="25">
        <f t="shared" ca="1" si="2"/>
        <v>48600.61</v>
      </c>
      <c r="R72" s="18">
        <v>35442.358804276839</v>
      </c>
      <c r="S72" s="1"/>
    </row>
    <row r="73" spans="1:19" ht="25" customHeight="1" x14ac:dyDescent="0.3">
      <c r="A73" s="7">
        <v>44230</v>
      </c>
      <c r="B73" s="3">
        <v>71</v>
      </c>
      <c r="C73" s="4">
        <v>50255.75</v>
      </c>
      <c r="D73" s="19">
        <f>LN(Table1[[#This Row],[BSE_SENSEX]]/C72)</f>
        <v>9.1557684035158127E-3</v>
      </c>
      <c r="E73" s="25">
        <f t="shared" ca="1" si="2"/>
        <v>49797.72</v>
      </c>
      <c r="R73" s="18">
        <v>36709.436275106258</v>
      </c>
      <c r="S73" s="1"/>
    </row>
    <row r="74" spans="1:19" ht="25" customHeight="1" x14ac:dyDescent="0.3">
      <c r="A74" s="7">
        <v>44231</v>
      </c>
      <c r="B74" s="3">
        <v>72</v>
      </c>
      <c r="C74" s="4">
        <v>50614.29</v>
      </c>
      <c r="D74" s="19">
        <f>LN(Table1[[#This Row],[BSE_SENSEX]]/C73)</f>
        <v>7.1089792366011897E-3</v>
      </c>
      <c r="E74" s="25">
        <f t="shared" ca="1" si="2"/>
        <v>50255.75</v>
      </c>
      <c r="R74" s="18">
        <v>37194.48651752474</v>
      </c>
      <c r="S74" s="1"/>
    </row>
    <row r="75" spans="1:19" ht="25" customHeight="1" x14ac:dyDescent="0.3">
      <c r="A75" s="7">
        <v>44232</v>
      </c>
      <c r="B75" s="3">
        <v>73</v>
      </c>
      <c r="C75" s="4">
        <v>50731.63</v>
      </c>
      <c r="D75" s="19">
        <f>LN(Table1[[#This Row],[BSE_SENSEX]]/C74)</f>
        <v>2.315634461318427E-3</v>
      </c>
      <c r="E75" s="25">
        <f t="shared" ca="1" si="2"/>
        <v>50614.29</v>
      </c>
      <c r="R75" s="18">
        <v>36924.625798423447</v>
      </c>
      <c r="S75" s="1"/>
    </row>
    <row r="76" spans="1:19" ht="25" customHeight="1" x14ac:dyDescent="0.3">
      <c r="A76" s="7">
        <v>44235</v>
      </c>
      <c r="B76" s="3">
        <v>74</v>
      </c>
      <c r="C76" s="4">
        <v>51348.77</v>
      </c>
      <c r="D76" s="19">
        <f>LN(Table1[[#This Row],[BSE_SENSEX]]/C75)</f>
        <v>1.2091400874322453E-2</v>
      </c>
      <c r="E76" s="25">
        <f t="shared" ca="1" si="2"/>
        <v>50731.63</v>
      </c>
      <c r="R76" s="18">
        <v>36146.52262599946</v>
      </c>
      <c r="S76" s="1"/>
    </row>
    <row r="77" spans="1:19" ht="25" customHeight="1" x14ac:dyDescent="0.3">
      <c r="A77" s="7">
        <v>44236</v>
      </c>
      <c r="B77" s="3">
        <v>75</v>
      </c>
      <c r="C77" s="4">
        <v>51329.08</v>
      </c>
      <c r="D77" s="19">
        <f>LN(Table1[[#This Row],[BSE_SENSEX]]/C76)</f>
        <v>-3.8352965593558657E-4</v>
      </c>
      <c r="E77" s="25">
        <f t="shared" ca="1" si="2"/>
        <v>51348.77</v>
      </c>
      <c r="R77" s="18">
        <v>36010.265195189007</v>
      </c>
      <c r="S77" s="1"/>
    </row>
    <row r="78" spans="1:19" ht="25" customHeight="1" x14ac:dyDescent="0.3">
      <c r="A78" s="7">
        <v>44237</v>
      </c>
      <c r="B78" s="3">
        <v>76</v>
      </c>
      <c r="C78" s="4">
        <v>51309.39</v>
      </c>
      <c r="D78" s="19">
        <f>LN(Table1[[#This Row],[BSE_SENSEX]]/C77)</f>
        <v>-3.8367680737148656E-4</v>
      </c>
      <c r="E78" s="25">
        <f t="shared" ca="1" si="2"/>
        <v>51329.08</v>
      </c>
      <c r="R78" s="18">
        <v>36611.856555826453</v>
      </c>
      <c r="S78" s="1"/>
    </row>
    <row r="79" spans="1:19" ht="25" customHeight="1" x14ac:dyDescent="0.3">
      <c r="A79" s="7">
        <v>44238</v>
      </c>
      <c r="B79" s="3">
        <v>77</v>
      </c>
      <c r="C79" s="4">
        <v>51531.519999999997</v>
      </c>
      <c r="D79" s="19">
        <f>LN(Table1[[#This Row],[BSE_SENSEX]]/C78)</f>
        <v>4.3198829228124234E-3</v>
      </c>
      <c r="E79" s="25">
        <f t="shared" ca="1" si="2"/>
        <v>51309.39</v>
      </c>
      <c r="R79" s="18">
        <v>35933.169374783109</v>
      </c>
      <c r="S79" s="1"/>
    </row>
    <row r="80" spans="1:19" ht="25" customHeight="1" x14ac:dyDescent="0.3">
      <c r="A80" s="7">
        <v>44239</v>
      </c>
      <c r="B80" s="3">
        <v>78</v>
      </c>
      <c r="C80" s="4">
        <v>51544.3</v>
      </c>
      <c r="D80" s="19">
        <f>LN(Table1[[#This Row],[BSE_SENSEX]]/C79)</f>
        <v>2.4797280420364265E-4</v>
      </c>
      <c r="E80" s="25">
        <f t="shared" ca="1" si="2"/>
        <v>51531.519999999997</v>
      </c>
      <c r="R80" s="18">
        <v>35910.773982873776</v>
      </c>
      <c r="S80" s="1"/>
    </row>
    <row r="81" spans="1:19" ht="25" customHeight="1" x14ac:dyDescent="0.3">
      <c r="A81" s="7">
        <v>44242</v>
      </c>
      <c r="B81" s="3">
        <v>79</v>
      </c>
      <c r="C81" s="4">
        <v>52154.13</v>
      </c>
      <c r="D81" s="19">
        <f>LN(Table1[[#This Row],[BSE_SENSEX]]/C80)</f>
        <v>1.1761740852460538E-2</v>
      </c>
      <c r="E81" s="25">
        <f t="shared" ca="1" si="2"/>
        <v>51544.3</v>
      </c>
      <c r="R81" s="18">
        <v>35749.390061011785</v>
      </c>
      <c r="S81" s="1"/>
    </row>
    <row r="82" spans="1:19" ht="25" customHeight="1" x14ac:dyDescent="0.3">
      <c r="A82" s="7">
        <v>44243</v>
      </c>
      <c r="B82" s="3">
        <v>80</v>
      </c>
      <c r="C82" s="4">
        <v>52104.17</v>
      </c>
      <c r="D82" s="19">
        <f>LN(Table1[[#This Row],[BSE_SENSEX]]/C81)</f>
        <v>-9.5838899778832528E-4</v>
      </c>
      <c r="E82" s="25">
        <f t="shared" ca="1" si="2"/>
        <v>52154.13</v>
      </c>
      <c r="R82" s="18">
        <v>36390.321789641799</v>
      </c>
      <c r="S82" s="1"/>
    </row>
    <row r="83" spans="1:19" ht="25" customHeight="1" x14ac:dyDescent="0.3">
      <c r="A83" s="7">
        <v>44244</v>
      </c>
      <c r="B83" s="3">
        <v>81</v>
      </c>
      <c r="C83" s="4">
        <v>51703.83</v>
      </c>
      <c r="D83" s="19">
        <f>LN(Table1[[#This Row],[BSE_SENSEX]]/C82)</f>
        <v>-7.7131239357211426E-3</v>
      </c>
      <c r="E83" s="25">
        <f t="shared" ca="1" si="2"/>
        <v>52104.17</v>
      </c>
      <c r="R83" s="18">
        <v>35876.813863230789</v>
      </c>
      <c r="S83" s="1"/>
    </row>
    <row r="84" spans="1:19" ht="25" customHeight="1" x14ac:dyDescent="0.3">
      <c r="A84" s="7">
        <v>44245</v>
      </c>
      <c r="B84" s="3">
        <v>82</v>
      </c>
      <c r="C84" s="4">
        <v>51324.69</v>
      </c>
      <c r="D84" s="19">
        <f>LN(Table1[[#This Row],[BSE_SENSEX]]/C83)</f>
        <v>-7.3599370632072844E-3</v>
      </c>
      <c r="E84" s="25">
        <f t="shared" ca="1" si="2"/>
        <v>51703.83</v>
      </c>
      <c r="R84" s="18">
        <v>36730.853807930267</v>
      </c>
      <c r="S84" s="1"/>
    </row>
    <row r="85" spans="1:19" ht="25" customHeight="1" x14ac:dyDescent="0.3">
      <c r="A85" s="7">
        <v>44246</v>
      </c>
      <c r="B85" s="3">
        <v>83</v>
      </c>
      <c r="C85" s="4">
        <v>50889.760000000002</v>
      </c>
      <c r="D85" s="19">
        <f>LN(Table1[[#This Row],[BSE_SENSEX]]/C84)</f>
        <v>-8.5101984098216923E-3</v>
      </c>
      <c r="E85" s="25">
        <f t="shared" ca="1" si="2"/>
        <v>51324.69</v>
      </c>
      <c r="R85" s="18">
        <v>36939.847561067865</v>
      </c>
      <c r="S85" s="1"/>
    </row>
    <row r="86" spans="1:19" ht="25" customHeight="1" x14ac:dyDescent="0.3">
      <c r="A86" s="7">
        <v>44249</v>
      </c>
      <c r="B86" s="3">
        <v>84</v>
      </c>
      <c r="C86" s="4">
        <v>49744.32</v>
      </c>
      <c r="D86" s="19">
        <f>LN(Table1[[#This Row],[BSE_SENSEX]]/C85)</f>
        <v>-2.2765438303043766E-2</v>
      </c>
      <c r="E86" s="25">
        <f t="shared" ca="1" si="2"/>
        <v>50889.760000000002</v>
      </c>
      <c r="R86" s="18">
        <v>36378.500149898595</v>
      </c>
      <c r="S86" s="1"/>
    </row>
    <row r="87" spans="1:19" ht="25" customHeight="1" x14ac:dyDescent="0.3">
      <c r="A87" s="7">
        <v>44250</v>
      </c>
      <c r="B87" s="3">
        <v>85</v>
      </c>
      <c r="C87" s="4">
        <v>49751.41</v>
      </c>
      <c r="D87" s="19">
        <f>LN(Table1[[#This Row],[BSE_SENSEX]]/C86)</f>
        <v>1.4251867918363227E-4</v>
      </c>
      <c r="E87" s="25">
        <f t="shared" ca="1" si="2"/>
        <v>49744.32</v>
      </c>
      <c r="R87" s="18">
        <v>35588.377728824569</v>
      </c>
      <c r="S87" s="1"/>
    </row>
    <row r="88" spans="1:19" ht="25" customHeight="1" x14ac:dyDescent="0.3">
      <c r="A88" s="7">
        <v>44251</v>
      </c>
      <c r="B88" s="3">
        <v>86</v>
      </c>
      <c r="C88" s="4">
        <v>50781.69</v>
      </c>
      <c r="D88" s="19">
        <f>LN(Table1[[#This Row],[BSE_SENSEX]]/C87)</f>
        <v>2.0497051630432448E-2</v>
      </c>
      <c r="E88" s="25">
        <f t="shared" ca="1" si="2"/>
        <v>49751.41</v>
      </c>
      <c r="R88" s="18">
        <v>35491.927967844793</v>
      </c>
      <c r="S88" s="1"/>
    </row>
    <row r="89" spans="1:19" ht="25" customHeight="1" x14ac:dyDescent="0.3">
      <c r="A89" s="7">
        <v>44252</v>
      </c>
      <c r="B89" s="3">
        <v>87</v>
      </c>
      <c r="C89" s="4">
        <v>51039.31</v>
      </c>
      <c r="D89" s="19">
        <f>LN(Table1[[#This Row],[BSE_SENSEX]]/C88)</f>
        <v>5.0602635944185965E-3</v>
      </c>
      <c r="E89" s="25">
        <f t="shared" ca="1" si="2"/>
        <v>50781.69</v>
      </c>
      <c r="R89" s="18">
        <v>34099.409528000921</v>
      </c>
      <c r="S89" s="1"/>
    </row>
    <row r="90" spans="1:19" ht="25" customHeight="1" x14ac:dyDescent="0.3">
      <c r="A90" s="7">
        <v>44253</v>
      </c>
      <c r="B90" s="3">
        <v>88</v>
      </c>
      <c r="C90" s="4">
        <v>49099.99</v>
      </c>
      <c r="D90" s="19">
        <f>LN(Table1[[#This Row],[BSE_SENSEX]]/C89)</f>
        <v>-3.8737289001910653E-2</v>
      </c>
      <c r="E90" s="25">
        <f t="shared" ca="1" si="2"/>
        <v>51039.31</v>
      </c>
      <c r="R90" s="18">
        <v>33902.926027425681</v>
      </c>
      <c r="S90" s="1"/>
    </row>
    <row r="91" spans="1:19" ht="25" customHeight="1" x14ac:dyDescent="0.3">
      <c r="A91" s="7">
        <v>44256</v>
      </c>
      <c r="B91" s="3">
        <v>89</v>
      </c>
      <c r="C91" s="4">
        <v>49849.84</v>
      </c>
      <c r="D91" s="19">
        <f>LN(Table1[[#This Row],[BSE_SENSEX]]/C90)</f>
        <v>1.5156455639343468E-2</v>
      </c>
      <c r="E91" s="25">
        <f t="shared" ca="1" si="2"/>
        <v>49099.99</v>
      </c>
      <c r="R91" s="18">
        <v>34056.77444112068</v>
      </c>
      <c r="S91" s="1"/>
    </row>
    <row r="92" spans="1:19" ht="25" customHeight="1" x14ac:dyDescent="0.3">
      <c r="A92" s="7">
        <v>44257</v>
      </c>
      <c r="B92" s="3">
        <v>90</v>
      </c>
      <c r="C92" s="4">
        <v>50296.89</v>
      </c>
      <c r="D92" s="19">
        <f>LN(Table1[[#This Row],[BSE_SENSEX]]/C91)</f>
        <v>8.9279593945457893E-3</v>
      </c>
      <c r="E92" s="25">
        <f t="shared" ca="1" si="2"/>
        <v>49849.84</v>
      </c>
      <c r="R92" s="18">
        <v>33624.304829460118</v>
      </c>
      <c r="S92" s="1"/>
    </row>
    <row r="93" spans="1:19" ht="25" customHeight="1" x14ac:dyDescent="0.3">
      <c r="A93" s="7">
        <v>44258</v>
      </c>
      <c r="B93" s="3">
        <v>91</v>
      </c>
      <c r="C93" s="4">
        <v>51444.65</v>
      </c>
      <c r="D93" s="19">
        <f>LN(Table1[[#This Row],[BSE_SENSEX]]/C92)</f>
        <v>2.2563226254022045E-2</v>
      </c>
      <c r="E93" s="25">
        <f t="shared" ca="1" si="2"/>
        <v>50296.89</v>
      </c>
      <c r="R93" s="18">
        <v>33629.282085245053</v>
      </c>
      <c r="S93" s="1"/>
    </row>
    <row r="94" spans="1:19" ht="25" customHeight="1" x14ac:dyDescent="0.3">
      <c r="A94" s="7">
        <v>44259</v>
      </c>
      <c r="B94" s="3">
        <v>92</v>
      </c>
      <c r="C94" s="4">
        <v>50846.080000000002</v>
      </c>
      <c r="D94" s="19">
        <f>LN(Table1[[#This Row],[BSE_SENSEX]]/C93)</f>
        <v>-1.1703442378214567E-2</v>
      </c>
      <c r="E94" s="25">
        <f t="shared" ca="1" si="2"/>
        <v>51444.65</v>
      </c>
      <c r="R94" s="18">
        <v>33709.016620874136</v>
      </c>
      <c r="S94" s="1"/>
    </row>
    <row r="95" spans="1:19" ht="25" customHeight="1" x14ac:dyDescent="0.3">
      <c r="A95" s="7">
        <v>44260</v>
      </c>
      <c r="B95" s="3">
        <v>93</v>
      </c>
      <c r="C95" s="4">
        <v>50405.32</v>
      </c>
      <c r="D95" s="19">
        <f>LN(Table1[[#This Row],[BSE_SENSEX]]/C94)</f>
        <v>-8.7063049818801447E-3</v>
      </c>
      <c r="E95" s="25">
        <f t="shared" ca="1" si="2"/>
        <v>50846.080000000002</v>
      </c>
      <c r="R95" s="18">
        <v>33497.56321941386</v>
      </c>
      <c r="S95" s="1"/>
    </row>
    <row r="96" spans="1:19" ht="25" customHeight="1" x14ac:dyDescent="0.3">
      <c r="A96" s="7">
        <v>44263</v>
      </c>
      <c r="B96" s="3">
        <v>94</v>
      </c>
      <c r="C96" s="4">
        <v>50441.07</v>
      </c>
      <c r="D96" s="19">
        <f>LN(Table1[[#This Row],[BSE_SENSEX]]/C95)</f>
        <v>7.0899913219644528E-4</v>
      </c>
      <c r="E96" s="25">
        <f t="shared" ca="1" si="2"/>
        <v>50405.32</v>
      </c>
      <c r="R96" s="18">
        <v>33598.721237034566</v>
      </c>
      <c r="S96" s="1"/>
    </row>
    <row r="97" spans="1:19" ht="25" customHeight="1" x14ac:dyDescent="0.3">
      <c r="A97" s="7">
        <v>44264</v>
      </c>
      <c r="B97" s="3">
        <v>95</v>
      </c>
      <c r="C97" s="4">
        <v>51025.48</v>
      </c>
      <c r="D97" s="19">
        <f>LN(Table1[[#This Row],[BSE_SENSEX]]/C96)</f>
        <v>1.151939161053853E-2</v>
      </c>
      <c r="E97" s="25">
        <f t="shared" ca="1" si="2"/>
        <v>50441.07</v>
      </c>
      <c r="R97" s="18">
        <v>33406.123707836974</v>
      </c>
      <c r="S97" s="1"/>
    </row>
    <row r="98" spans="1:19" ht="25" customHeight="1" x14ac:dyDescent="0.3">
      <c r="A98" s="7">
        <v>44265</v>
      </c>
      <c r="B98" s="3">
        <v>96</v>
      </c>
      <c r="C98" s="4">
        <v>51279.51</v>
      </c>
      <c r="D98" s="19">
        <f>LN(Table1[[#This Row],[BSE_SENSEX]]/C97)</f>
        <v>4.9661413795287082E-3</v>
      </c>
      <c r="E98" s="25">
        <f t="shared" ca="1" si="2"/>
        <v>51025.48</v>
      </c>
      <c r="R98" s="18">
        <v>33452.56921731605</v>
      </c>
      <c r="S98" s="1"/>
    </row>
    <row r="99" spans="1:19" ht="25" customHeight="1" x14ac:dyDescent="0.3">
      <c r="A99" s="7">
        <v>44267</v>
      </c>
      <c r="B99" s="3">
        <v>97</v>
      </c>
      <c r="C99" s="4">
        <v>50792.08</v>
      </c>
      <c r="D99" s="19">
        <f>LN(Table1[[#This Row],[BSE_SENSEX]]/C98)</f>
        <v>-9.5508202664488073E-3</v>
      </c>
      <c r="E99" s="25">
        <f t="shared" ca="1" si="2"/>
        <v>51279.51</v>
      </c>
      <c r="R99" s="18">
        <v>33401.128155984356</v>
      </c>
      <c r="S99" s="1"/>
    </row>
    <row r="100" spans="1:19" ht="25" customHeight="1" x14ac:dyDescent="0.3">
      <c r="A100" s="7">
        <v>44270</v>
      </c>
      <c r="B100" s="3">
        <v>98</v>
      </c>
      <c r="C100" s="4">
        <v>50395.08</v>
      </c>
      <c r="D100" s="19">
        <f>LN(Table1[[#This Row],[BSE_SENSEX]]/C99)</f>
        <v>-7.8468856534430528E-3</v>
      </c>
      <c r="E100" s="25">
        <f t="shared" ca="1" si="2"/>
        <v>50792.08</v>
      </c>
      <c r="R100" s="18">
        <v>33068.907079508775</v>
      </c>
      <c r="S100" s="1"/>
    </row>
    <row r="101" spans="1:19" ht="25" customHeight="1" x14ac:dyDescent="0.3">
      <c r="A101" s="7">
        <v>44271</v>
      </c>
      <c r="B101" s="3">
        <v>99</v>
      </c>
      <c r="C101" s="4">
        <v>50363.96</v>
      </c>
      <c r="D101" s="19">
        <f>LN(Table1[[#This Row],[BSE_SENSEX]]/C100)</f>
        <v>-6.1771134360814699E-4</v>
      </c>
      <c r="E101" s="25">
        <f t="shared" ca="1" si="2"/>
        <v>50395.08</v>
      </c>
      <c r="R101" s="18">
        <v>32605.656421093583</v>
      </c>
      <c r="S101" s="1"/>
    </row>
    <row r="102" spans="1:19" ht="25" customHeight="1" x14ac:dyDescent="0.3">
      <c r="A102" s="7">
        <v>44272</v>
      </c>
      <c r="B102" s="3">
        <v>100</v>
      </c>
      <c r="C102" s="4">
        <v>49801.62</v>
      </c>
      <c r="D102" s="19">
        <f>LN(Table1[[#This Row],[BSE_SENSEX]]/C101)</f>
        <v>-1.1228326299050058E-2</v>
      </c>
      <c r="E102" s="25">
        <f t="shared" ca="1" si="2"/>
        <v>50363.96</v>
      </c>
      <c r="R102" s="18">
        <v>31616.100984397784</v>
      </c>
    </row>
    <row r="103" spans="1:19" ht="25" customHeight="1" x14ac:dyDescent="0.3">
      <c r="A103" s="7">
        <v>44273</v>
      </c>
      <c r="B103" s="3">
        <v>101</v>
      </c>
      <c r="C103" s="4">
        <v>49216.52</v>
      </c>
      <c r="D103" s="19">
        <f>LN(Table1[[#This Row],[BSE_SENSEX]]/C102)</f>
        <v>-1.1818174124933046E-2</v>
      </c>
      <c r="E103" s="25">
        <f t="shared" ca="1" si="2"/>
        <v>49801.62</v>
      </c>
      <c r="R103" s="18">
        <v>31533.028508920113</v>
      </c>
    </row>
    <row r="104" spans="1:19" ht="25" customHeight="1" x14ac:dyDescent="0.3">
      <c r="A104" s="7">
        <v>44274</v>
      </c>
      <c r="B104" s="3">
        <v>102</v>
      </c>
      <c r="C104" s="4">
        <v>49858.239999999998</v>
      </c>
      <c r="D104" s="19">
        <f>LN(Table1[[#This Row],[BSE_SENSEX]]/C103)</f>
        <v>1.2954439138586923E-2</v>
      </c>
      <c r="E104" s="25">
        <f t="shared" ca="1" si="2"/>
        <v>49216.52</v>
      </c>
      <c r="R104" s="18">
        <v>32547.887173465271</v>
      </c>
    </row>
    <row r="105" spans="1:19" ht="25" customHeight="1" x14ac:dyDescent="0.3">
      <c r="A105" s="7">
        <v>44277</v>
      </c>
      <c r="B105" s="3">
        <v>103</v>
      </c>
      <c r="C105" s="4">
        <v>49771.29</v>
      </c>
      <c r="D105" s="19">
        <f>LN(Table1[[#This Row],[BSE_SENSEX]]/C104)</f>
        <v>-1.7454668726340466E-3</v>
      </c>
      <c r="E105" s="25">
        <f t="shared" ca="1" si="2"/>
        <v>49858.239999999998</v>
      </c>
      <c r="R105" s="18">
        <v>32871.311425156564</v>
      </c>
    </row>
    <row r="106" spans="1:19" ht="25" customHeight="1" x14ac:dyDescent="0.3">
      <c r="A106" s="7">
        <v>44278</v>
      </c>
      <c r="B106" s="3">
        <v>104</v>
      </c>
      <c r="C106" s="4">
        <v>50051.44</v>
      </c>
      <c r="D106" s="19">
        <f>LN(Table1[[#This Row],[BSE_SENSEX]]/C105)</f>
        <v>5.6129648131006587E-3</v>
      </c>
      <c r="E106" s="25">
        <f t="shared" ca="1" si="2"/>
        <v>49771.29</v>
      </c>
      <c r="R106" s="18">
        <v>32802.008952995471</v>
      </c>
    </row>
    <row r="107" spans="1:19" ht="25" customHeight="1" x14ac:dyDescent="0.3">
      <c r="A107" s="7">
        <v>44279</v>
      </c>
      <c r="B107" s="3">
        <v>105</v>
      </c>
      <c r="C107" s="4">
        <v>49180.31</v>
      </c>
      <c r="D107" s="19">
        <f>LN(Table1[[#This Row],[BSE_SENSEX]]/C106)</f>
        <v>-1.7557936432580839E-2</v>
      </c>
      <c r="E107" s="25">
        <f t="shared" ca="1" si="2"/>
        <v>50051.44</v>
      </c>
      <c r="R107" s="18">
        <v>32574.559637568495</v>
      </c>
    </row>
    <row r="108" spans="1:19" ht="25" customHeight="1" x14ac:dyDescent="0.3">
      <c r="A108" s="7">
        <v>44280</v>
      </c>
      <c r="B108" s="3">
        <v>106</v>
      </c>
      <c r="C108" s="4">
        <v>48440.12</v>
      </c>
      <c r="D108" s="19">
        <f>LN(Table1[[#This Row],[BSE_SENSEX]]/C107)</f>
        <v>-1.5164944170218384E-2</v>
      </c>
      <c r="E108" s="25">
        <f t="shared" ca="1" si="2"/>
        <v>49180.31</v>
      </c>
      <c r="R108" s="18">
        <v>32516.192117953615</v>
      </c>
    </row>
    <row r="109" spans="1:19" ht="25" customHeight="1" x14ac:dyDescent="0.3">
      <c r="A109" s="7">
        <v>44281</v>
      </c>
      <c r="B109" s="3">
        <v>107</v>
      </c>
      <c r="C109" s="4">
        <v>49008.5</v>
      </c>
      <c r="D109" s="19">
        <f>LN(Table1[[#This Row],[BSE_SENSEX]]/C108)</f>
        <v>1.166535648098963E-2</v>
      </c>
      <c r="E109" s="25">
        <f t="shared" ca="1" si="2"/>
        <v>48440.12</v>
      </c>
      <c r="R109" s="18">
        <v>32213.145480286796</v>
      </c>
    </row>
    <row r="110" spans="1:19" ht="25" customHeight="1" x14ac:dyDescent="0.3">
      <c r="A110" s="7">
        <v>44285</v>
      </c>
      <c r="B110" s="3">
        <v>108</v>
      </c>
      <c r="C110" s="4">
        <v>50136.58</v>
      </c>
      <c r="D110" s="19">
        <f>LN(Table1[[#This Row],[BSE_SENSEX]]/C109)</f>
        <v>2.2757128934740779E-2</v>
      </c>
      <c r="E110" s="25">
        <f t="shared" ca="1" si="2"/>
        <v>49008.5</v>
      </c>
      <c r="R110" s="18">
        <v>31783.707870259084</v>
      </c>
    </row>
    <row r="111" spans="1:19" ht="25" customHeight="1" x14ac:dyDescent="0.3">
      <c r="A111" s="7">
        <v>44286</v>
      </c>
      <c r="B111" s="3">
        <v>109</v>
      </c>
      <c r="C111" s="4">
        <v>49509.15</v>
      </c>
      <c r="D111" s="19">
        <f>LN(Table1[[#This Row],[BSE_SENSEX]]/C110)</f>
        <v>-1.2593380411931034E-2</v>
      </c>
      <c r="E111" s="25">
        <f t="shared" ca="1" si="2"/>
        <v>50136.58</v>
      </c>
      <c r="R111" s="18">
        <v>31184.756245001645</v>
      </c>
    </row>
    <row r="112" spans="1:19" ht="25" customHeight="1" x14ac:dyDescent="0.3">
      <c r="A112" s="7">
        <v>44287</v>
      </c>
      <c r="B112" s="3">
        <v>110</v>
      </c>
      <c r="C112" s="4">
        <v>50029.83</v>
      </c>
      <c r="D112" s="19">
        <f>LN(Table1[[#This Row],[BSE_SENSEX]]/C111)</f>
        <v>1.0461926556000251E-2</v>
      </c>
      <c r="E112" s="25">
        <f t="shared" ca="1" si="2"/>
        <v>49509.15</v>
      </c>
      <c r="R112" s="18">
        <v>30831.139936247648</v>
      </c>
    </row>
    <row r="113" spans="1:18" ht="25" customHeight="1" x14ac:dyDescent="0.3">
      <c r="A113" s="7">
        <v>44291</v>
      </c>
      <c r="B113" s="3">
        <v>111</v>
      </c>
      <c r="C113" s="4">
        <v>49159.32</v>
      </c>
      <c r="D113" s="19">
        <f>LN(Table1[[#This Row],[BSE_SENSEX]]/C112)</f>
        <v>-1.7552975315003674E-2</v>
      </c>
      <c r="E113" s="25">
        <f t="shared" ca="1" si="2"/>
        <v>50029.83</v>
      </c>
      <c r="R113" s="18">
        <v>31017.18361199211</v>
      </c>
    </row>
    <row r="114" spans="1:18" ht="25" customHeight="1" x14ac:dyDescent="0.3">
      <c r="A114" s="7">
        <v>44292</v>
      </c>
      <c r="B114" s="3">
        <v>112</v>
      </c>
      <c r="C114" s="4">
        <v>49201.39</v>
      </c>
      <c r="D114" s="19">
        <f>LN(Table1[[#This Row],[BSE_SENSEX]]/C113)</f>
        <v>8.5542291358799193E-4</v>
      </c>
      <c r="E114" s="25">
        <f t="shared" ca="1" si="2"/>
        <v>49159.32</v>
      </c>
      <c r="R114" s="18">
        <v>31212.766922328643</v>
      </c>
    </row>
    <row r="115" spans="1:18" ht="25" customHeight="1" x14ac:dyDescent="0.3">
      <c r="A115" s="7">
        <v>44293</v>
      </c>
      <c r="B115" s="3">
        <v>113</v>
      </c>
      <c r="C115" s="4">
        <v>49661.760000000002</v>
      </c>
      <c r="D115" s="19">
        <f>LN(Table1[[#This Row],[BSE_SENSEX]]/C114)</f>
        <v>9.3133453190934051E-3</v>
      </c>
      <c r="E115" s="25">
        <f t="shared" ca="1" si="2"/>
        <v>49201.39</v>
      </c>
      <c r="R115" s="18">
        <v>31210.461969954893</v>
      </c>
    </row>
    <row r="116" spans="1:18" ht="25" customHeight="1" x14ac:dyDescent="0.3">
      <c r="A116" s="7">
        <v>44294</v>
      </c>
      <c r="B116" s="3">
        <v>114</v>
      </c>
      <c r="C116" s="4">
        <v>49746.21</v>
      </c>
      <c r="D116" s="19">
        <f>LN(Table1[[#This Row],[BSE_SENSEX]]/C115)</f>
        <v>1.6990593473715941E-3</v>
      </c>
      <c r="E116" s="25">
        <f t="shared" ca="1" si="2"/>
        <v>49661.760000000002</v>
      </c>
      <c r="R116" s="18">
        <v>31534.097841041206</v>
      </c>
    </row>
    <row r="117" spans="1:18" ht="25" customHeight="1" x14ac:dyDescent="0.3">
      <c r="A117" s="7">
        <v>44295</v>
      </c>
      <c r="B117" s="3">
        <v>115</v>
      </c>
      <c r="C117" s="4">
        <v>49591.32</v>
      </c>
      <c r="D117" s="19">
        <f>LN(Table1[[#This Row],[BSE_SENSEX]]/C116)</f>
        <v>-3.1184613815715911E-3</v>
      </c>
      <c r="E117" s="25">
        <f t="shared" ca="1" si="2"/>
        <v>49746.21</v>
      </c>
      <c r="R117" s="18">
        <v>32508.85138295142</v>
      </c>
    </row>
    <row r="118" spans="1:18" ht="25" customHeight="1" x14ac:dyDescent="0.3">
      <c r="A118" s="7">
        <v>44298</v>
      </c>
      <c r="B118" s="3">
        <v>116</v>
      </c>
      <c r="C118" s="4">
        <v>47883.38</v>
      </c>
      <c r="D118" s="19">
        <f>LN(Table1[[#This Row],[BSE_SENSEX]]/C117)</f>
        <v>-3.5047347068861347E-2</v>
      </c>
      <c r="E118" s="25">
        <f t="shared" ca="1" si="2"/>
        <v>49591.32</v>
      </c>
      <c r="R118" s="18">
        <v>33455.813562021933</v>
      </c>
    </row>
    <row r="119" spans="1:18" ht="25" customHeight="1" x14ac:dyDescent="0.3">
      <c r="A119" s="7">
        <v>44299</v>
      </c>
      <c r="B119" s="3">
        <v>117</v>
      </c>
      <c r="C119" s="4">
        <v>48544.06</v>
      </c>
      <c r="D119" s="19">
        <f>LN(Table1[[#This Row],[BSE_SENSEX]]/C118)</f>
        <v>1.370336780971371E-2</v>
      </c>
      <c r="E119" s="25">
        <f t="shared" ca="1" si="2"/>
        <v>47883.38</v>
      </c>
      <c r="R119" s="18">
        <v>34259.201264518975</v>
      </c>
    </row>
    <row r="120" spans="1:18" ht="25" customHeight="1" x14ac:dyDescent="0.3">
      <c r="A120" s="7">
        <v>44301</v>
      </c>
      <c r="B120" s="3">
        <v>118</v>
      </c>
      <c r="C120" s="4">
        <v>48803.68</v>
      </c>
      <c r="D120" s="19">
        <f>LN(Table1[[#This Row],[BSE_SENSEX]]/C119)</f>
        <v>5.333880694540852E-3</v>
      </c>
      <c r="E120" s="25">
        <f t="shared" ca="1" si="2"/>
        <v>48544.06</v>
      </c>
      <c r="R120" s="18">
        <v>34796.649474215803</v>
      </c>
    </row>
    <row r="121" spans="1:18" ht="25" customHeight="1" x14ac:dyDescent="0.3">
      <c r="A121" s="7">
        <v>44302</v>
      </c>
      <c r="B121" s="3">
        <v>119</v>
      </c>
      <c r="C121" s="4">
        <v>48832.03</v>
      </c>
      <c r="D121" s="19">
        <f>LN(Table1[[#This Row],[BSE_SENSEX]]/C120)</f>
        <v>5.8073016105990142E-4</v>
      </c>
      <c r="E121" s="25">
        <f t="shared" ca="1" si="2"/>
        <v>48803.68</v>
      </c>
      <c r="R121" s="18">
        <v>34793.246569237002</v>
      </c>
    </row>
    <row r="122" spans="1:18" ht="25" customHeight="1" x14ac:dyDescent="0.3">
      <c r="A122" s="7">
        <v>44305</v>
      </c>
      <c r="B122" s="3">
        <v>120</v>
      </c>
      <c r="C122" s="4">
        <v>47949.42</v>
      </c>
      <c r="D122" s="19">
        <f>LN(Table1[[#This Row],[BSE_SENSEX]]/C121)</f>
        <v>-1.8239744690021143E-2</v>
      </c>
      <c r="E122" s="25">
        <f t="shared" ca="1" si="2"/>
        <v>48832.03</v>
      </c>
      <c r="R122" s="18">
        <v>34230.856749831553</v>
      </c>
    </row>
    <row r="123" spans="1:18" ht="25" customHeight="1" x14ac:dyDescent="0.3">
      <c r="A123" s="7">
        <v>44306</v>
      </c>
      <c r="B123" s="3">
        <v>121</v>
      </c>
      <c r="C123" s="4">
        <v>47705.8</v>
      </c>
      <c r="D123" s="19">
        <f>LN(Table1[[#This Row],[BSE_SENSEX]]/C122)</f>
        <v>-5.0937215291918577E-3</v>
      </c>
      <c r="E123" s="25">
        <f t="shared" ca="1" si="2"/>
        <v>47949.42</v>
      </c>
      <c r="R123" s="18">
        <v>34365.048306369346</v>
      </c>
    </row>
    <row r="124" spans="1:18" ht="25" customHeight="1" x14ac:dyDescent="0.3">
      <c r="A124" s="7">
        <v>44308</v>
      </c>
      <c r="B124" s="3">
        <v>122</v>
      </c>
      <c r="C124" s="4">
        <v>48080.67</v>
      </c>
      <c r="D124" s="19">
        <f>LN(Table1[[#This Row],[BSE_SENSEX]]/C123)</f>
        <v>7.8272414441772856E-3</v>
      </c>
      <c r="E124" s="25">
        <f t="shared" ca="1" si="2"/>
        <v>47705.8</v>
      </c>
      <c r="R124" s="18">
        <v>33296.523746747494</v>
      </c>
    </row>
    <row r="125" spans="1:18" ht="25" customHeight="1" x14ac:dyDescent="0.3">
      <c r="A125" s="7">
        <v>44309</v>
      </c>
      <c r="B125" s="3">
        <v>123</v>
      </c>
      <c r="C125" s="4">
        <v>47878.45</v>
      </c>
      <c r="D125" s="19">
        <f>LN(Table1[[#This Row],[BSE_SENSEX]]/C124)</f>
        <v>-4.2147176704060976E-3</v>
      </c>
      <c r="E125" s="25">
        <f t="shared" ca="1" si="2"/>
        <v>48080.67</v>
      </c>
      <c r="R125" s="18">
        <v>33457.771098731719</v>
      </c>
    </row>
    <row r="126" spans="1:18" ht="25" customHeight="1" x14ac:dyDescent="0.3">
      <c r="A126" s="7">
        <v>44312</v>
      </c>
      <c r="B126" s="3">
        <v>124</v>
      </c>
      <c r="C126" s="4">
        <v>48386.51</v>
      </c>
      <c r="D126" s="19">
        <f>LN(Table1[[#This Row],[BSE_SENSEX]]/C125)</f>
        <v>1.0555548297353584E-2</v>
      </c>
      <c r="E126" s="25">
        <f t="shared" ca="1" si="2"/>
        <v>47878.45</v>
      </c>
      <c r="R126" s="18">
        <v>34048.870115500547</v>
      </c>
    </row>
    <row r="127" spans="1:18" ht="25" customHeight="1" x14ac:dyDescent="0.3">
      <c r="A127" s="7">
        <v>44313</v>
      </c>
      <c r="B127" s="3">
        <v>125</v>
      </c>
      <c r="C127" s="4">
        <v>48944.14</v>
      </c>
      <c r="D127" s="19">
        <f>LN(Table1[[#This Row],[BSE_SENSEX]]/C126)</f>
        <v>1.1458591951396105E-2</v>
      </c>
      <c r="E127" s="25">
        <f t="shared" ca="1" si="2"/>
        <v>48386.51</v>
      </c>
      <c r="R127" s="18">
        <v>33393.483213464155</v>
      </c>
    </row>
    <row r="128" spans="1:18" ht="25" customHeight="1" x14ac:dyDescent="0.3">
      <c r="A128" s="7">
        <v>44314</v>
      </c>
      <c r="B128" s="3">
        <v>126</v>
      </c>
      <c r="C128" s="4">
        <v>49733.84</v>
      </c>
      <c r="D128" s="19">
        <f>LN(Table1[[#This Row],[BSE_SENSEX]]/C127)</f>
        <v>1.6005938900861171E-2</v>
      </c>
      <c r="E128" s="25">
        <f t="shared" ca="1" si="2"/>
        <v>48944.14</v>
      </c>
      <c r="R128" s="18">
        <v>33818.069017052068</v>
      </c>
    </row>
    <row r="129" spans="1:18" ht="25" customHeight="1" x14ac:dyDescent="0.3">
      <c r="A129" s="7">
        <v>44315</v>
      </c>
      <c r="B129" s="3">
        <v>127</v>
      </c>
      <c r="C129" s="4">
        <v>49765.94</v>
      </c>
      <c r="D129" s="19">
        <f>LN(Table1[[#This Row],[BSE_SENSEX]]/C128)</f>
        <v>6.4522757967214119E-4</v>
      </c>
      <c r="E129" s="25">
        <f t="shared" ca="1" si="2"/>
        <v>49733.84</v>
      </c>
      <c r="R129" s="18">
        <v>33661.978939502827</v>
      </c>
    </row>
    <row r="130" spans="1:18" ht="25" customHeight="1" x14ac:dyDescent="0.3">
      <c r="A130" s="7">
        <v>44316</v>
      </c>
      <c r="B130" s="3">
        <v>128</v>
      </c>
      <c r="C130" s="4">
        <v>48782.36</v>
      </c>
      <c r="D130" s="19">
        <f>LN(Table1[[#This Row],[BSE_SENSEX]]/C129)</f>
        <v>-1.996204219560806E-2</v>
      </c>
      <c r="E130" s="25">
        <f t="shared" ca="1" si="2"/>
        <v>49765.94</v>
      </c>
      <c r="R130" s="18">
        <v>33064.107749481424</v>
      </c>
    </row>
    <row r="131" spans="1:18" ht="25" customHeight="1" x14ac:dyDescent="0.3">
      <c r="A131" s="7">
        <v>44319</v>
      </c>
      <c r="B131" s="3">
        <v>129</v>
      </c>
      <c r="C131" s="4">
        <v>48718.52</v>
      </c>
      <c r="D131" s="19">
        <f>LN(Table1[[#This Row],[BSE_SENSEX]]/C130)</f>
        <v>-1.3095268293590962E-3</v>
      </c>
      <c r="E131" s="25">
        <f t="shared" ca="1" si="2"/>
        <v>48782.36</v>
      </c>
      <c r="R131" s="18">
        <v>32163.808541398321</v>
      </c>
    </row>
    <row r="132" spans="1:18" ht="25" customHeight="1" x14ac:dyDescent="0.3">
      <c r="A132" s="7">
        <v>44320</v>
      </c>
      <c r="B132" s="3">
        <v>130</v>
      </c>
      <c r="C132" s="4">
        <v>48253.51</v>
      </c>
      <c r="D132" s="19">
        <f>LN(Table1[[#This Row],[BSE_SENSEX]]/C131)</f>
        <v>-9.5906740188077128E-3</v>
      </c>
      <c r="E132" s="25">
        <f t="shared" ref="E132:E195" ca="1" si="3">C131+C131*M130+M131*NORMSINV(RAND())*C131</f>
        <v>48718.52</v>
      </c>
      <c r="R132" s="18">
        <v>32095.160083923311</v>
      </c>
    </row>
    <row r="133" spans="1:18" ht="25" customHeight="1" x14ac:dyDescent="0.3">
      <c r="A133" s="7">
        <v>44321</v>
      </c>
      <c r="B133" s="3">
        <v>131</v>
      </c>
      <c r="C133" s="4">
        <v>48677.55</v>
      </c>
      <c r="D133" s="19">
        <f>LN(Table1[[#This Row],[BSE_SENSEX]]/C132)</f>
        <v>8.7493669226068587E-3</v>
      </c>
      <c r="E133" s="25">
        <f t="shared" ca="1" si="3"/>
        <v>48253.51</v>
      </c>
      <c r="R133" s="18">
        <v>32191.824059359329</v>
      </c>
    </row>
    <row r="134" spans="1:18" ht="25" customHeight="1" x14ac:dyDescent="0.3">
      <c r="A134" s="7">
        <v>44322</v>
      </c>
      <c r="B134" s="3">
        <v>132</v>
      </c>
      <c r="C134" s="4">
        <v>48949.760000000002</v>
      </c>
      <c r="D134" s="19">
        <f>LN(Table1[[#This Row],[BSE_SENSEX]]/C133)</f>
        <v>5.5765278265722052E-3</v>
      </c>
      <c r="E134" s="25">
        <f t="shared" ca="1" si="3"/>
        <v>48677.55</v>
      </c>
      <c r="R134" s="18">
        <v>32220.209016482924</v>
      </c>
    </row>
    <row r="135" spans="1:18" ht="25" customHeight="1" x14ac:dyDescent="0.3">
      <c r="A135" s="7">
        <v>44323</v>
      </c>
      <c r="B135" s="3">
        <v>133</v>
      </c>
      <c r="C135" s="4">
        <v>49206.47</v>
      </c>
      <c r="D135" s="19">
        <f>LN(Table1[[#This Row],[BSE_SENSEX]]/C134)</f>
        <v>5.2306529151080697E-3</v>
      </c>
      <c r="E135" s="25">
        <f t="shared" ca="1" si="3"/>
        <v>48949.760000000002</v>
      </c>
      <c r="R135" s="18">
        <v>31977.254593746737</v>
      </c>
    </row>
    <row r="136" spans="1:18" ht="25" customHeight="1" x14ac:dyDescent="0.3">
      <c r="A136" s="7">
        <v>44326</v>
      </c>
      <c r="B136" s="3">
        <v>134</v>
      </c>
      <c r="C136" s="4">
        <v>49502.41</v>
      </c>
      <c r="D136" s="19">
        <f>LN(Table1[[#This Row],[BSE_SENSEX]]/C135)</f>
        <v>5.9962363407630023E-3</v>
      </c>
      <c r="E136" s="25">
        <f t="shared" ca="1" si="3"/>
        <v>49206.47</v>
      </c>
      <c r="R136" s="18">
        <v>31960.13458957888</v>
      </c>
    </row>
    <row r="137" spans="1:18" ht="25" customHeight="1" x14ac:dyDescent="0.3">
      <c r="A137" s="7">
        <v>44327</v>
      </c>
      <c r="B137" s="3">
        <v>135</v>
      </c>
      <c r="C137" s="4">
        <v>49161.81</v>
      </c>
      <c r="D137" s="19">
        <f>LN(Table1[[#This Row],[BSE_SENSEX]]/C136)</f>
        <v>-6.9042526864486198E-3</v>
      </c>
      <c r="E137" s="25">
        <f t="shared" ca="1" si="3"/>
        <v>49502.41</v>
      </c>
      <c r="R137" s="18">
        <v>31899.120279363749</v>
      </c>
    </row>
    <row r="138" spans="1:18" ht="25" customHeight="1" x14ac:dyDescent="0.3">
      <c r="A138" s="7">
        <v>44328</v>
      </c>
      <c r="B138" s="3">
        <v>136</v>
      </c>
      <c r="C138" s="4">
        <v>48690.8</v>
      </c>
      <c r="D138" s="19">
        <f>LN(Table1[[#This Row],[BSE_SENSEX]]/C137)</f>
        <v>-9.6270020335473515E-3</v>
      </c>
      <c r="E138" s="25">
        <f t="shared" ca="1" si="3"/>
        <v>49161.81</v>
      </c>
      <c r="R138" s="18">
        <v>31068.002045590674</v>
      </c>
    </row>
    <row r="139" spans="1:18" ht="25" customHeight="1" x14ac:dyDescent="0.3">
      <c r="A139" s="7">
        <v>44330</v>
      </c>
      <c r="B139" s="3">
        <v>137</v>
      </c>
      <c r="C139" s="4">
        <v>48732.55</v>
      </c>
      <c r="D139" s="19">
        <f>LN(Table1[[#This Row],[BSE_SENSEX]]/C138)</f>
        <v>8.5708410880503587E-4</v>
      </c>
      <c r="E139" s="25">
        <f t="shared" ca="1" si="3"/>
        <v>48690.8</v>
      </c>
      <c r="R139" s="18">
        <v>30121.635867679935</v>
      </c>
    </row>
    <row r="140" spans="1:18" ht="25" customHeight="1" x14ac:dyDescent="0.3">
      <c r="A140" s="7">
        <v>44333</v>
      </c>
      <c r="B140" s="3">
        <v>138</v>
      </c>
      <c r="C140" s="4">
        <v>49580.73</v>
      </c>
      <c r="D140" s="19">
        <f>LN(Table1[[#This Row],[BSE_SENSEX]]/C139)</f>
        <v>1.7255065530581603E-2</v>
      </c>
      <c r="E140" s="25">
        <f t="shared" ca="1" si="3"/>
        <v>48732.55</v>
      </c>
      <c r="R140" s="18">
        <v>30277.103942919468</v>
      </c>
    </row>
    <row r="141" spans="1:18" ht="25" customHeight="1" x14ac:dyDescent="0.3">
      <c r="A141" s="7">
        <v>44334</v>
      </c>
      <c r="B141" s="3">
        <v>139</v>
      </c>
      <c r="C141" s="4">
        <v>50193.33</v>
      </c>
      <c r="D141" s="19">
        <f>LN(Table1[[#This Row],[BSE_SENSEX]]/C140)</f>
        <v>1.2279899166427492E-2</v>
      </c>
      <c r="E141" s="25">
        <f t="shared" ca="1" si="3"/>
        <v>49580.73</v>
      </c>
      <c r="R141" s="18">
        <v>30435.935556666187</v>
      </c>
    </row>
    <row r="142" spans="1:18" ht="25" customHeight="1" x14ac:dyDescent="0.3">
      <c r="A142" s="7">
        <v>44335</v>
      </c>
      <c r="B142" s="3">
        <v>140</v>
      </c>
      <c r="C142" s="4">
        <v>49902.64</v>
      </c>
      <c r="D142" s="19">
        <f>LN(Table1[[#This Row],[BSE_SENSEX]]/C141)</f>
        <v>-5.808242174349402E-3</v>
      </c>
      <c r="E142" s="25">
        <f t="shared" ca="1" si="3"/>
        <v>50193.33</v>
      </c>
      <c r="R142" s="18">
        <v>30020.109540951282</v>
      </c>
    </row>
    <row r="143" spans="1:18" ht="25" customHeight="1" x14ac:dyDescent="0.3">
      <c r="A143" s="7">
        <v>44336</v>
      </c>
      <c r="B143" s="3">
        <v>141</v>
      </c>
      <c r="C143" s="4">
        <v>49564.86</v>
      </c>
      <c r="D143" s="19">
        <f>LN(Table1[[#This Row],[BSE_SENSEX]]/C142)</f>
        <v>-6.7917922625534656E-3</v>
      </c>
      <c r="E143" s="25">
        <f t="shared" ca="1" si="3"/>
        <v>49902.64</v>
      </c>
      <c r="R143" s="18">
        <v>29588.771696748678</v>
      </c>
    </row>
    <row r="144" spans="1:18" ht="25" customHeight="1" x14ac:dyDescent="0.3">
      <c r="A144" s="7">
        <v>44337</v>
      </c>
      <c r="B144" s="3">
        <v>142</v>
      </c>
      <c r="C144" s="4">
        <v>50540.480000000003</v>
      </c>
      <c r="D144" s="19">
        <f>LN(Table1[[#This Row],[BSE_SENSEX]]/C143)</f>
        <v>1.9492484435648178E-2</v>
      </c>
      <c r="E144" s="25">
        <f t="shared" ca="1" si="3"/>
        <v>49564.86</v>
      </c>
      <c r="R144" s="18">
        <v>29753.088219448662</v>
      </c>
    </row>
    <row r="145" spans="1:18" ht="25" customHeight="1" x14ac:dyDescent="0.3">
      <c r="A145" s="7">
        <v>44340</v>
      </c>
      <c r="B145" s="3">
        <v>143</v>
      </c>
      <c r="C145" s="4">
        <v>50651.9</v>
      </c>
      <c r="D145" s="19">
        <f>LN(Table1[[#This Row],[BSE_SENSEX]]/C144)</f>
        <v>2.2021429879795569E-3</v>
      </c>
      <c r="E145" s="25">
        <f t="shared" ca="1" si="3"/>
        <v>50540.480000000003</v>
      </c>
      <c r="R145" s="18">
        <v>29786.584765726664</v>
      </c>
    </row>
    <row r="146" spans="1:18" ht="25" customHeight="1" x14ac:dyDescent="0.3">
      <c r="A146" s="7">
        <v>44341</v>
      </c>
      <c r="B146" s="3">
        <v>144</v>
      </c>
      <c r="C146" s="4">
        <v>50637.53</v>
      </c>
      <c r="D146" s="19">
        <f>LN(Table1[[#This Row],[BSE_SENSEX]]/C145)</f>
        <v>-2.8374135576466529E-4</v>
      </c>
      <c r="E146" s="25">
        <f t="shared" ca="1" si="3"/>
        <v>50651.9</v>
      </c>
      <c r="R146" s="18">
        <v>29531.234372909636</v>
      </c>
    </row>
    <row r="147" spans="1:18" ht="25" customHeight="1" x14ac:dyDescent="0.3">
      <c r="A147" s="7">
        <v>44342</v>
      </c>
      <c r="B147" s="3">
        <v>145</v>
      </c>
      <c r="C147" s="4">
        <v>51017.52</v>
      </c>
      <c r="D147" s="19">
        <f>LN(Table1[[#This Row],[BSE_SENSEX]]/C146)</f>
        <v>7.4761021684292507E-3</v>
      </c>
      <c r="E147" s="25">
        <f t="shared" ca="1" si="3"/>
        <v>50637.53</v>
      </c>
      <c r="R147" s="18">
        <v>30180.011801220713</v>
      </c>
    </row>
    <row r="148" spans="1:18" ht="25" customHeight="1" x14ac:dyDescent="0.3">
      <c r="A148" s="7">
        <v>44343</v>
      </c>
      <c r="B148" s="3">
        <v>146</v>
      </c>
      <c r="C148" s="4">
        <v>51115.22</v>
      </c>
      <c r="D148" s="19">
        <f>LN(Table1[[#This Row],[BSE_SENSEX]]/C147)</f>
        <v>1.9131970766893488E-3</v>
      </c>
      <c r="E148" s="25">
        <f t="shared" ca="1" si="3"/>
        <v>51017.52</v>
      </c>
      <c r="R148" s="18">
        <v>30151.112438322627</v>
      </c>
    </row>
    <row r="149" spans="1:18" ht="25" customHeight="1" x14ac:dyDescent="0.3">
      <c r="A149" s="7">
        <v>44344</v>
      </c>
      <c r="B149" s="3">
        <v>147</v>
      </c>
      <c r="C149" s="4">
        <v>51422.879999999997</v>
      </c>
      <c r="D149" s="19">
        <f>LN(Table1[[#This Row],[BSE_SENSEX]]/C148)</f>
        <v>6.0009093841068223E-3</v>
      </c>
      <c r="E149" s="25">
        <f t="shared" ca="1" si="3"/>
        <v>51115.22</v>
      </c>
      <c r="R149" s="18">
        <v>30719.933164623973</v>
      </c>
    </row>
    <row r="150" spans="1:18" ht="25" customHeight="1" x14ac:dyDescent="0.3">
      <c r="A150" s="7">
        <v>44347</v>
      </c>
      <c r="B150" s="3">
        <v>148</v>
      </c>
      <c r="C150" s="4">
        <v>51937.440000000002</v>
      </c>
      <c r="D150" s="19">
        <f>LN(Table1[[#This Row],[BSE_SENSEX]]/C149)</f>
        <v>9.9567077761743127E-3</v>
      </c>
      <c r="E150" s="25">
        <f t="shared" ca="1" si="3"/>
        <v>51422.879999999997</v>
      </c>
      <c r="R150" s="18">
        <v>31161.200754317255</v>
      </c>
    </row>
    <row r="151" spans="1:18" ht="25" customHeight="1" x14ac:dyDescent="0.3">
      <c r="A151" s="7">
        <v>44348</v>
      </c>
      <c r="B151" s="3">
        <v>149</v>
      </c>
      <c r="C151" s="4">
        <v>51934.879999999997</v>
      </c>
      <c r="D151" s="19">
        <f>LN(Table1[[#This Row],[BSE_SENSEX]]/C150)</f>
        <v>-4.9291283770728784E-5</v>
      </c>
      <c r="E151" s="25">
        <f t="shared" ca="1" si="3"/>
        <v>51937.440000000002</v>
      </c>
      <c r="R151" s="18">
        <v>31953.109194166693</v>
      </c>
    </row>
    <row r="152" spans="1:18" ht="25" customHeight="1" x14ac:dyDescent="0.3">
      <c r="A152" s="7">
        <v>44349</v>
      </c>
      <c r="B152" s="3">
        <v>150</v>
      </c>
      <c r="C152" s="4">
        <v>51849.48</v>
      </c>
      <c r="D152" s="19">
        <f>LN(Table1[[#This Row],[BSE_SENSEX]]/C151)</f>
        <v>-1.6457204009301637E-3</v>
      </c>
      <c r="E152" s="25">
        <f t="shared" ca="1" si="3"/>
        <v>51934.879999999997</v>
      </c>
      <c r="R152" s="18">
        <v>31297.006447158754</v>
      </c>
    </row>
    <row r="153" spans="1:18" ht="25" customHeight="1" x14ac:dyDescent="0.3">
      <c r="A153" s="7">
        <v>44350</v>
      </c>
      <c r="B153" s="3">
        <v>151</v>
      </c>
      <c r="C153" s="4">
        <v>52232.43</v>
      </c>
      <c r="D153" s="19">
        <f>LN(Table1[[#This Row],[BSE_SENSEX]]/C152)</f>
        <v>7.3586606559525262E-3</v>
      </c>
      <c r="E153" s="25">
        <f t="shared" ca="1" si="3"/>
        <v>51849.48</v>
      </c>
      <c r="R153" s="18">
        <v>31787.575700745096</v>
      </c>
    </row>
    <row r="154" spans="1:18" ht="25" customHeight="1" x14ac:dyDescent="0.3">
      <c r="A154" s="7">
        <v>44351</v>
      </c>
      <c r="B154" s="3">
        <v>152</v>
      </c>
      <c r="C154" s="4">
        <v>52100.05</v>
      </c>
      <c r="D154" s="19">
        <f>LN(Table1[[#This Row],[BSE_SENSEX]]/C153)</f>
        <v>-2.5376578998351496E-3</v>
      </c>
      <c r="E154" s="25">
        <f t="shared" ca="1" si="3"/>
        <v>52232.43</v>
      </c>
      <c r="R154" s="18">
        <v>32292.885235107813</v>
      </c>
    </row>
    <row r="155" spans="1:18" ht="25" customHeight="1" x14ac:dyDescent="0.3">
      <c r="A155" s="7">
        <v>44354</v>
      </c>
      <c r="B155" s="3">
        <v>153</v>
      </c>
      <c r="C155" s="4">
        <v>52328.51</v>
      </c>
      <c r="D155" s="19">
        <f>LN(Table1[[#This Row],[BSE_SENSEX]]/C154)</f>
        <v>4.3754383758333485E-3</v>
      </c>
      <c r="E155" s="25">
        <f t="shared" ca="1" si="3"/>
        <v>52100.05</v>
      </c>
      <c r="R155" s="18">
        <v>32484.459606688895</v>
      </c>
    </row>
    <row r="156" spans="1:18" ht="25" customHeight="1" x14ac:dyDescent="0.3">
      <c r="A156" s="7">
        <v>44355</v>
      </c>
      <c r="B156" s="3">
        <v>154</v>
      </c>
      <c r="C156" s="4">
        <v>52275.57</v>
      </c>
      <c r="D156" s="19">
        <f>LN(Table1[[#This Row],[BSE_SENSEX]]/C155)</f>
        <v>-1.0121976985973543E-3</v>
      </c>
      <c r="E156" s="25">
        <f t="shared" ca="1" si="3"/>
        <v>52328.51</v>
      </c>
      <c r="R156" s="18">
        <v>32898.283181847015</v>
      </c>
    </row>
    <row r="157" spans="1:18" ht="25" customHeight="1" x14ac:dyDescent="0.3">
      <c r="A157" s="7">
        <v>44356</v>
      </c>
      <c r="B157" s="3">
        <v>155</v>
      </c>
      <c r="C157" s="4">
        <v>51941.64</v>
      </c>
      <c r="D157" s="19">
        <f>LN(Table1[[#This Row],[BSE_SENSEX]]/C156)</f>
        <v>-6.408368498760619E-3</v>
      </c>
      <c r="E157" s="25">
        <f t="shared" ca="1" si="3"/>
        <v>52275.57</v>
      </c>
      <c r="R157" s="18">
        <v>33360.973667369421</v>
      </c>
    </row>
    <row r="158" spans="1:18" ht="25" customHeight="1" x14ac:dyDescent="0.3">
      <c r="A158" s="7">
        <v>44357</v>
      </c>
      <c r="B158" s="3">
        <v>156</v>
      </c>
      <c r="C158" s="4">
        <v>52300.47</v>
      </c>
      <c r="D158" s="19">
        <f>LN(Table1[[#This Row],[BSE_SENSEX]]/C157)</f>
        <v>6.8845770159421038E-3</v>
      </c>
      <c r="E158" s="25">
        <f t="shared" ca="1" si="3"/>
        <v>51941.64</v>
      </c>
      <c r="R158" s="18">
        <v>33263.314611323141</v>
      </c>
    </row>
    <row r="159" spans="1:18" ht="25" customHeight="1" x14ac:dyDescent="0.3">
      <c r="A159" s="7">
        <v>44358</v>
      </c>
      <c r="B159" s="3">
        <v>157</v>
      </c>
      <c r="C159" s="4">
        <v>52474.76</v>
      </c>
      <c r="D159" s="19">
        <f>LN(Table1[[#This Row],[BSE_SENSEX]]/C158)</f>
        <v>3.3269344435818342E-3</v>
      </c>
      <c r="E159" s="25">
        <f t="shared" ca="1" si="3"/>
        <v>52300.47</v>
      </c>
      <c r="R159" s="18">
        <v>32101.923792588059</v>
      </c>
    </row>
    <row r="160" spans="1:18" ht="25" customHeight="1" x14ac:dyDescent="0.3">
      <c r="A160" s="7">
        <v>44361</v>
      </c>
      <c r="B160" s="3">
        <v>158</v>
      </c>
      <c r="C160" s="4">
        <v>52551.53</v>
      </c>
      <c r="D160" s="19">
        <f>LN(Table1[[#This Row],[BSE_SENSEX]]/C159)</f>
        <v>1.4619199378136166E-3</v>
      </c>
      <c r="E160" s="25">
        <f t="shared" ca="1" si="3"/>
        <v>52474.76</v>
      </c>
      <c r="R160" s="18">
        <v>31879.678509988618</v>
      </c>
    </row>
    <row r="161" spans="1:18" ht="25" customHeight="1" x14ac:dyDescent="0.3">
      <c r="A161" s="7">
        <v>44362</v>
      </c>
      <c r="B161" s="3">
        <v>159</v>
      </c>
      <c r="C161" s="4">
        <v>52773.05</v>
      </c>
      <c r="D161" s="19">
        <f>LN(Table1[[#This Row],[BSE_SENSEX]]/C160)</f>
        <v>4.2064317110479593E-3</v>
      </c>
      <c r="E161" s="25">
        <f t="shared" ca="1" si="3"/>
        <v>52551.53</v>
      </c>
      <c r="R161" s="18">
        <v>31878.233917336402</v>
      </c>
    </row>
    <row r="162" spans="1:18" ht="25" customHeight="1" x14ac:dyDescent="0.3">
      <c r="A162" s="7">
        <v>44363</v>
      </c>
      <c r="B162" s="3">
        <v>160</v>
      </c>
      <c r="C162" s="4">
        <v>52501.98</v>
      </c>
      <c r="D162" s="19">
        <f>LN(Table1[[#This Row],[BSE_SENSEX]]/C161)</f>
        <v>-5.1497605664932843E-3</v>
      </c>
      <c r="E162" s="25">
        <f t="shared" ca="1" si="3"/>
        <v>52773.05</v>
      </c>
      <c r="R162" s="18">
        <v>31294.861189607054</v>
      </c>
    </row>
    <row r="163" spans="1:18" ht="25" customHeight="1" x14ac:dyDescent="0.3">
      <c r="A163" s="7">
        <v>44364</v>
      </c>
      <c r="B163" s="3">
        <v>161</v>
      </c>
      <c r="C163" s="4">
        <v>52323.33</v>
      </c>
      <c r="D163" s="19">
        <f>LN(Table1[[#This Row],[BSE_SENSEX]]/C162)</f>
        <v>-3.4085312595634643E-3</v>
      </c>
      <c r="E163" s="25">
        <f t="shared" ca="1" si="3"/>
        <v>52501.98</v>
      </c>
      <c r="R163" s="18">
        <v>30797.692219918448</v>
      </c>
    </row>
    <row r="164" spans="1:18" ht="25" customHeight="1" x14ac:dyDescent="0.3">
      <c r="A164" s="7">
        <v>44365</v>
      </c>
      <c r="B164" s="3">
        <v>162</v>
      </c>
      <c r="C164" s="4">
        <v>52344.45</v>
      </c>
      <c r="D164" s="19">
        <f>LN(Table1[[#This Row],[BSE_SENSEX]]/C163)</f>
        <v>4.0356259178589253E-4</v>
      </c>
      <c r="E164" s="25">
        <f t="shared" ca="1" si="3"/>
        <v>52323.33</v>
      </c>
      <c r="R164" s="18">
        <v>31288.213680547546</v>
      </c>
    </row>
    <row r="165" spans="1:18" ht="25" customHeight="1" x14ac:dyDescent="0.3">
      <c r="A165" s="7">
        <v>44368</v>
      </c>
      <c r="B165" s="3">
        <v>163</v>
      </c>
      <c r="C165" s="4">
        <v>52574.46</v>
      </c>
      <c r="D165" s="19">
        <f>LN(Table1[[#This Row],[BSE_SENSEX]]/C164)</f>
        <v>4.3845359902974978E-3</v>
      </c>
      <c r="E165" s="25">
        <f t="shared" ca="1" si="3"/>
        <v>52344.45</v>
      </c>
      <c r="R165" s="18">
        <v>31549.719592930578</v>
      </c>
    </row>
    <row r="166" spans="1:18" ht="25" customHeight="1" x14ac:dyDescent="0.3">
      <c r="A166" s="7">
        <v>44369</v>
      </c>
      <c r="B166" s="3">
        <v>164</v>
      </c>
      <c r="C166" s="4">
        <v>52588.71</v>
      </c>
      <c r="D166" s="19">
        <f>LN(Table1[[#This Row],[BSE_SENSEX]]/C165)</f>
        <v>2.7100742754749939E-4</v>
      </c>
      <c r="E166" s="25">
        <f t="shared" ca="1" si="3"/>
        <v>52574.46</v>
      </c>
      <c r="R166" s="18">
        <v>30698.774428621153</v>
      </c>
    </row>
    <row r="167" spans="1:18" ht="25" customHeight="1" x14ac:dyDescent="0.3">
      <c r="A167" s="7">
        <v>44370</v>
      </c>
      <c r="B167" s="3">
        <v>165</v>
      </c>
      <c r="C167" s="4">
        <v>52306.080000000002</v>
      </c>
      <c r="D167" s="19">
        <f>LN(Table1[[#This Row],[BSE_SENSEX]]/C166)</f>
        <v>-5.3888412180447482E-3</v>
      </c>
      <c r="E167" s="25">
        <f t="shared" ca="1" si="3"/>
        <v>52588.71</v>
      </c>
      <c r="R167" s="18">
        <v>29254.260589366109</v>
      </c>
    </row>
    <row r="168" spans="1:18" ht="25" customHeight="1" x14ac:dyDescent="0.3">
      <c r="A168" s="7">
        <v>44371</v>
      </c>
      <c r="B168" s="3">
        <v>166</v>
      </c>
      <c r="C168" s="4">
        <v>52699</v>
      </c>
      <c r="D168" s="19">
        <f>LN(Table1[[#This Row],[BSE_SENSEX]]/C167)</f>
        <v>7.4838633310652849E-3</v>
      </c>
      <c r="E168" s="25">
        <f t="shared" ca="1" si="3"/>
        <v>52306.080000000002</v>
      </c>
      <c r="R168" s="18">
        <v>29887.588700649732</v>
      </c>
    </row>
    <row r="169" spans="1:18" ht="25" customHeight="1" x14ac:dyDescent="0.3">
      <c r="A169" s="7">
        <v>44372</v>
      </c>
      <c r="B169" s="3">
        <v>167</v>
      </c>
      <c r="C169" s="4">
        <v>52925.04</v>
      </c>
      <c r="D169" s="19">
        <f>LN(Table1[[#This Row],[BSE_SENSEX]]/C168)</f>
        <v>4.280092771919224E-3</v>
      </c>
      <c r="E169" s="25">
        <f t="shared" ca="1" si="3"/>
        <v>52699</v>
      </c>
      <c r="R169" s="18">
        <v>29378.462972599071</v>
      </c>
    </row>
    <row r="170" spans="1:18" ht="25" customHeight="1" x14ac:dyDescent="0.3">
      <c r="A170" s="7">
        <v>44375</v>
      </c>
      <c r="B170" s="3">
        <v>168</v>
      </c>
      <c r="C170" s="4">
        <v>52735.59</v>
      </c>
      <c r="D170" s="19">
        <f>LN(Table1[[#This Row],[BSE_SENSEX]]/C169)</f>
        <v>-3.5860131255920683E-3</v>
      </c>
      <c r="E170" s="25">
        <f t="shared" ca="1" si="3"/>
        <v>52925.04</v>
      </c>
      <c r="R170" s="18">
        <v>28612.032210977479</v>
      </c>
    </row>
    <row r="171" spans="1:18" ht="25" customHeight="1" x14ac:dyDescent="0.3">
      <c r="A171" s="7">
        <v>44376</v>
      </c>
      <c r="B171" s="3">
        <v>169</v>
      </c>
      <c r="C171" s="4">
        <v>52549.66</v>
      </c>
      <c r="D171" s="19">
        <f>LN(Table1[[#This Row],[BSE_SENSEX]]/C170)</f>
        <v>-3.5319324080563155E-3</v>
      </c>
      <c r="E171" s="25">
        <f t="shared" ca="1" si="3"/>
        <v>52735.59</v>
      </c>
      <c r="R171" s="18">
        <v>28447.863439785066</v>
      </c>
    </row>
    <row r="172" spans="1:18" ht="25" customHeight="1" x14ac:dyDescent="0.3">
      <c r="A172" s="7">
        <v>44377</v>
      </c>
      <c r="B172" s="3">
        <v>170</v>
      </c>
      <c r="C172" s="4">
        <v>52482.71</v>
      </c>
      <c r="D172" s="19">
        <f>LN(Table1[[#This Row],[BSE_SENSEX]]/C171)</f>
        <v>-1.2748452513722519E-3</v>
      </c>
      <c r="E172" s="25">
        <f t="shared" ca="1" si="3"/>
        <v>52549.66</v>
      </c>
      <c r="R172" s="18">
        <v>28496.645600683281</v>
      </c>
    </row>
    <row r="173" spans="1:18" ht="25" customHeight="1" x14ac:dyDescent="0.3">
      <c r="A173" s="7">
        <v>44378</v>
      </c>
      <c r="B173" s="3">
        <v>171</v>
      </c>
      <c r="C173" s="4">
        <v>52318.6</v>
      </c>
      <c r="D173" s="19">
        <f>LN(Table1[[#This Row],[BSE_SENSEX]]/C172)</f>
        <v>-3.1318336409682825E-3</v>
      </c>
      <c r="E173" s="25">
        <f t="shared" ca="1" si="3"/>
        <v>52482.71</v>
      </c>
      <c r="R173" s="18">
        <v>28322.020117839267</v>
      </c>
    </row>
    <row r="174" spans="1:18" ht="25" customHeight="1" x14ac:dyDescent="0.3">
      <c r="A174" s="7">
        <v>44379</v>
      </c>
      <c r="B174" s="3">
        <v>172</v>
      </c>
      <c r="C174" s="4">
        <v>52484.67</v>
      </c>
      <c r="D174" s="19">
        <f>LN(Table1[[#This Row],[BSE_SENSEX]]/C173)</f>
        <v>3.1691785761324828E-3</v>
      </c>
      <c r="E174" s="25">
        <f t="shared" ca="1" si="3"/>
        <v>52318.6</v>
      </c>
      <c r="R174" s="18">
        <v>28559.228504234274</v>
      </c>
    </row>
    <row r="175" spans="1:18" ht="25" customHeight="1" x14ac:dyDescent="0.3">
      <c r="A175" s="7">
        <v>44382</v>
      </c>
      <c r="B175" s="3">
        <v>173</v>
      </c>
      <c r="C175" s="4">
        <v>52880</v>
      </c>
      <c r="D175" s="19">
        <f>LN(Table1[[#This Row],[BSE_SENSEX]]/C174)</f>
        <v>7.5040685861537245E-3</v>
      </c>
      <c r="E175" s="25">
        <f t="shared" ca="1" si="3"/>
        <v>52484.67</v>
      </c>
      <c r="R175" s="18">
        <v>28651.846259927621</v>
      </c>
    </row>
    <row r="176" spans="1:18" ht="25" customHeight="1" x14ac:dyDescent="0.3">
      <c r="A176" s="7">
        <v>44383</v>
      </c>
      <c r="B176" s="3">
        <v>174</v>
      </c>
      <c r="C176" s="4">
        <v>52861.18</v>
      </c>
      <c r="D176" s="19">
        <f>LN(Table1[[#This Row],[BSE_SENSEX]]/C175)</f>
        <v>-3.5596349877549095E-4</v>
      </c>
      <c r="E176" s="25">
        <f t="shared" ca="1" si="3"/>
        <v>52880</v>
      </c>
      <c r="R176" s="18">
        <v>29046.697310458578</v>
      </c>
    </row>
    <row r="177" spans="1:18" ht="25" customHeight="1" x14ac:dyDescent="0.3">
      <c r="A177" s="7">
        <v>44384</v>
      </c>
      <c r="B177" s="3">
        <v>175</v>
      </c>
      <c r="C177" s="4">
        <v>53054.76</v>
      </c>
      <c r="D177" s="19">
        <f>LN(Table1[[#This Row],[BSE_SENSEX]]/C176)</f>
        <v>3.655355663089672E-3</v>
      </c>
      <c r="E177" s="25">
        <f t="shared" ca="1" si="3"/>
        <v>52861.18</v>
      </c>
      <c r="R177" s="18">
        <v>29206.959933156359</v>
      </c>
    </row>
    <row r="178" spans="1:18" ht="25" customHeight="1" x14ac:dyDescent="0.3">
      <c r="A178" s="7">
        <v>44385</v>
      </c>
      <c r="B178" s="3">
        <v>176</v>
      </c>
      <c r="C178" s="4">
        <v>52568.94</v>
      </c>
      <c r="D178" s="19">
        <f>LN(Table1[[#This Row],[BSE_SENSEX]]/C177)</f>
        <v>-9.1991366710782955E-3</v>
      </c>
      <c r="E178" s="25">
        <f t="shared" ca="1" si="3"/>
        <v>53054.76</v>
      </c>
      <c r="R178" s="18">
        <v>30107.876741354623</v>
      </c>
    </row>
    <row r="179" spans="1:18" ht="25" customHeight="1" x14ac:dyDescent="0.3">
      <c r="A179" s="7">
        <v>44386</v>
      </c>
      <c r="B179" s="3">
        <v>177</v>
      </c>
      <c r="C179" s="4">
        <v>52386.19</v>
      </c>
      <c r="D179" s="19">
        <f>LN(Table1[[#This Row],[BSE_SENSEX]]/C178)</f>
        <v>-3.4824440632947587E-3</v>
      </c>
      <c r="E179" s="25">
        <f t="shared" ca="1" si="3"/>
        <v>52568.94</v>
      </c>
      <c r="R179" s="18">
        <v>30520.806429332824</v>
      </c>
    </row>
    <row r="180" spans="1:18" ht="25" customHeight="1" x14ac:dyDescent="0.3">
      <c r="A180" s="7">
        <v>44389</v>
      </c>
      <c r="B180" s="3">
        <v>178</v>
      </c>
      <c r="C180" s="4">
        <v>52372.69</v>
      </c>
      <c r="D180" s="19">
        <f>LN(Table1[[#This Row],[BSE_SENSEX]]/C179)</f>
        <v>-2.5773471565812935E-4</v>
      </c>
      <c r="E180" s="25">
        <f t="shared" ca="1" si="3"/>
        <v>52386.19</v>
      </c>
      <c r="R180" s="18">
        <v>30635.892159171202</v>
      </c>
    </row>
    <row r="181" spans="1:18" ht="25" customHeight="1" x14ac:dyDescent="0.3">
      <c r="A181" s="7">
        <v>44390</v>
      </c>
      <c r="B181" s="3">
        <v>179</v>
      </c>
      <c r="C181" s="4">
        <v>52769.73</v>
      </c>
      <c r="D181" s="19">
        <f>LN(Table1[[#This Row],[BSE_SENSEX]]/C180)</f>
        <v>7.5524586032823847E-3</v>
      </c>
      <c r="E181" s="25">
        <f t="shared" ca="1" si="3"/>
        <v>52372.69</v>
      </c>
      <c r="R181" s="18">
        <v>32219.271825011056</v>
      </c>
    </row>
    <row r="182" spans="1:18" ht="25" customHeight="1" x14ac:dyDescent="0.3">
      <c r="A182" s="7">
        <v>44391</v>
      </c>
      <c r="B182" s="3">
        <v>180</v>
      </c>
      <c r="C182" s="4">
        <v>52904.05</v>
      </c>
      <c r="D182" s="19">
        <f>LN(Table1[[#This Row],[BSE_SENSEX]]/C181)</f>
        <v>2.5421646190386658E-3</v>
      </c>
      <c r="E182" s="25">
        <f t="shared" ca="1" si="3"/>
        <v>52769.73</v>
      </c>
      <c r="R182" s="18">
        <v>33081.373381247482</v>
      </c>
    </row>
    <row r="183" spans="1:18" ht="25" customHeight="1" x14ac:dyDescent="0.3">
      <c r="A183" s="7">
        <v>44392</v>
      </c>
      <c r="B183" s="3">
        <v>181</v>
      </c>
      <c r="C183" s="4">
        <v>53158.85</v>
      </c>
      <c r="D183" s="19">
        <f>LN(Table1[[#This Row],[BSE_SENSEX]]/C182)</f>
        <v>4.8047053243954821E-3</v>
      </c>
      <c r="E183" s="25">
        <f t="shared" ca="1" si="3"/>
        <v>52904.05</v>
      </c>
      <c r="R183" s="18">
        <v>32488.293186215422</v>
      </c>
    </row>
    <row r="184" spans="1:18" ht="25" customHeight="1" x14ac:dyDescent="0.3">
      <c r="A184" s="7">
        <v>44393</v>
      </c>
      <c r="B184" s="3">
        <v>182</v>
      </c>
      <c r="C184" s="4">
        <v>53140.06</v>
      </c>
      <c r="D184" s="19">
        <f>LN(Table1[[#This Row],[BSE_SENSEX]]/C183)</f>
        <v>-3.5353138043854989E-4</v>
      </c>
      <c r="E184" s="25">
        <f t="shared" ca="1" si="3"/>
        <v>53158.85</v>
      </c>
      <c r="R184" s="18">
        <v>32079.914297237625</v>
      </c>
    </row>
    <row r="185" spans="1:18" ht="25" customHeight="1" x14ac:dyDescent="0.3">
      <c r="A185" s="7">
        <v>44396</v>
      </c>
      <c r="B185" s="3">
        <v>183</v>
      </c>
      <c r="C185" s="4">
        <v>52553.4</v>
      </c>
      <c r="D185" s="19">
        <f>LN(Table1[[#This Row],[BSE_SENSEX]]/C184)</f>
        <v>-1.1101273908562598E-2</v>
      </c>
      <c r="E185" s="25">
        <f t="shared" ca="1" si="3"/>
        <v>53140.06</v>
      </c>
      <c r="R185" s="18">
        <v>32012.092894392197</v>
      </c>
    </row>
    <row r="186" spans="1:18" ht="25" customHeight="1" x14ac:dyDescent="0.3">
      <c r="A186" s="7">
        <v>44397</v>
      </c>
      <c r="B186" s="3">
        <v>184</v>
      </c>
      <c r="C186" s="4">
        <v>52198.51</v>
      </c>
      <c r="D186" s="19">
        <f>LN(Table1[[#This Row],[BSE_SENSEX]]/C185)</f>
        <v>-6.7758450955284783E-3</v>
      </c>
      <c r="E186" s="25">
        <f t="shared" ca="1" si="3"/>
        <v>52553.4</v>
      </c>
      <c r="R186" s="18">
        <v>31386.511090664328</v>
      </c>
    </row>
    <row r="187" spans="1:18" ht="25" customHeight="1" x14ac:dyDescent="0.3">
      <c r="A187" s="7">
        <v>44399</v>
      </c>
      <c r="B187" s="3">
        <v>185</v>
      </c>
      <c r="C187" s="4">
        <v>52837.21</v>
      </c>
      <c r="D187" s="19">
        <f>LN(Table1[[#This Row],[BSE_SENSEX]]/C186)</f>
        <v>1.2161726931803774E-2</v>
      </c>
      <c r="E187" s="25">
        <f t="shared" ca="1" si="3"/>
        <v>52198.51</v>
      </c>
      <c r="R187" s="18">
        <v>31503.898644238674</v>
      </c>
    </row>
    <row r="188" spans="1:18" ht="25" customHeight="1" x14ac:dyDescent="0.3">
      <c r="A188" s="7">
        <v>44400</v>
      </c>
      <c r="B188" s="3">
        <v>186</v>
      </c>
      <c r="C188" s="4">
        <v>52975.8</v>
      </c>
      <c r="D188" s="19">
        <f>LN(Table1[[#This Row],[BSE_SENSEX]]/C187)</f>
        <v>2.6195281515862872E-3</v>
      </c>
      <c r="E188" s="25">
        <f t="shared" ca="1" si="3"/>
        <v>52837.21</v>
      </c>
      <c r="R188" s="18">
        <v>32273.668876279862</v>
      </c>
    </row>
    <row r="189" spans="1:18" ht="25" customHeight="1" x14ac:dyDescent="0.3">
      <c r="A189" s="7">
        <v>44403</v>
      </c>
      <c r="B189" s="3">
        <v>187</v>
      </c>
      <c r="C189" s="4">
        <v>52852.27</v>
      </c>
      <c r="D189" s="19">
        <f>LN(Table1[[#This Row],[BSE_SENSEX]]/C188)</f>
        <v>-2.3345423592080628E-3</v>
      </c>
      <c r="E189" s="25">
        <f t="shared" ca="1" si="3"/>
        <v>52975.8</v>
      </c>
      <c r="R189" s="18">
        <v>32354.711674010192</v>
      </c>
    </row>
    <row r="190" spans="1:18" ht="25" customHeight="1" x14ac:dyDescent="0.3">
      <c r="A190" s="7">
        <v>44404</v>
      </c>
      <c r="B190" s="3">
        <v>188</v>
      </c>
      <c r="C190" s="4">
        <v>52578.76</v>
      </c>
      <c r="D190" s="19">
        <f>LN(Table1[[#This Row],[BSE_SENSEX]]/C189)</f>
        <v>-5.1884272318830594E-3</v>
      </c>
      <c r="E190" s="25">
        <f t="shared" ca="1" si="3"/>
        <v>52852.27</v>
      </c>
      <c r="R190" s="18">
        <v>32353.606415297141</v>
      </c>
    </row>
    <row r="191" spans="1:18" ht="25" customHeight="1" x14ac:dyDescent="0.3">
      <c r="A191" s="7">
        <v>44405</v>
      </c>
      <c r="B191" s="3">
        <v>189</v>
      </c>
      <c r="C191" s="4">
        <v>52443.71</v>
      </c>
      <c r="D191" s="19">
        <f>LN(Table1[[#This Row],[BSE_SENSEX]]/C190)</f>
        <v>-2.5718319982124152E-3</v>
      </c>
      <c r="E191" s="25">
        <f t="shared" ca="1" si="3"/>
        <v>52578.76</v>
      </c>
      <c r="R191" s="18">
        <v>32495.885228595602</v>
      </c>
    </row>
    <row r="192" spans="1:18" ht="25" customHeight="1" x14ac:dyDescent="0.3">
      <c r="A192" s="7">
        <v>44406</v>
      </c>
      <c r="B192" s="3">
        <v>190</v>
      </c>
      <c r="C192" s="4">
        <v>52653.07</v>
      </c>
      <c r="D192" s="19">
        <f>LN(Table1[[#This Row],[BSE_SENSEX]]/C191)</f>
        <v>3.9841425577017506E-3</v>
      </c>
      <c r="E192" s="25">
        <f t="shared" ca="1" si="3"/>
        <v>52443.71</v>
      </c>
      <c r="R192" s="18">
        <v>32515.16178806921</v>
      </c>
    </row>
    <row r="193" spans="1:18" ht="25" customHeight="1" x14ac:dyDescent="0.3">
      <c r="A193" s="7">
        <v>44407</v>
      </c>
      <c r="B193" s="3">
        <v>191</v>
      </c>
      <c r="C193" s="4">
        <v>52586.84</v>
      </c>
      <c r="D193" s="19">
        <f>LN(Table1[[#This Row],[BSE_SENSEX]]/C192)</f>
        <v>-1.2586481448613727E-3</v>
      </c>
      <c r="E193" s="25">
        <f t="shared" ca="1" si="3"/>
        <v>52653.07</v>
      </c>
      <c r="R193" s="18">
        <v>32214.801058099365</v>
      </c>
    </row>
    <row r="194" spans="1:18" ht="25" customHeight="1" x14ac:dyDescent="0.3">
      <c r="A194" s="7">
        <v>44410</v>
      </c>
      <c r="B194" s="3">
        <v>192</v>
      </c>
      <c r="C194" s="4">
        <v>52950.63</v>
      </c>
      <c r="D194" s="19">
        <f>LN(Table1[[#This Row],[BSE_SENSEX]]/C193)</f>
        <v>6.8940716668038221E-3</v>
      </c>
      <c r="E194" s="25">
        <f t="shared" ca="1" si="3"/>
        <v>52586.84</v>
      </c>
      <c r="R194" s="18">
        <v>32251.770407570133</v>
      </c>
    </row>
    <row r="195" spans="1:18" ht="25" customHeight="1" x14ac:dyDescent="0.3">
      <c r="A195" s="7">
        <v>44411</v>
      </c>
      <c r="B195" s="3">
        <v>193</v>
      </c>
      <c r="C195" s="4">
        <v>53823.360000000001</v>
      </c>
      <c r="D195" s="19">
        <f>LN(Table1[[#This Row],[BSE_SENSEX]]/C194)</f>
        <v>1.6347603679736318E-2</v>
      </c>
      <c r="E195" s="25">
        <f t="shared" ca="1" si="3"/>
        <v>52950.63</v>
      </c>
      <c r="R195" s="18">
        <v>32763.3581812056</v>
      </c>
    </row>
    <row r="196" spans="1:18" ht="25" customHeight="1" x14ac:dyDescent="0.3">
      <c r="A196" s="7">
        <v>44412</v>
      </c>
      <c r="B196" s="3">
        <v>194</v>
      </c>
      <c r="C196" s="4">
        <v>54369.77</v>
      </c>
      <c r="D196" s="19">
        <f>LN(Table1[[#This Row],[BSE_SENSEX]]/C195)</f>
        <v>1.010072720146522E-2</v>
      </c>
      <c r="E196" s="25">
        <f t="shared" ref="E196:E259" ca="1" si="4">C195+C195*M194+M195*NORMSINV(RAND())*C195</f>
        <v>53823.360000000001</v>
      </c>
      <c r="R196" s="18">
        <v>32753.065680023024</v>
      </c>
    </row>
    <row r="197" spans="1:18" ht="25" customHeight="1" x14ac:dyDescent="0.3">
      <c r="A197" s="7">
        <v>44413</v>
      </c>
      <c r="B197" s="3">
        <v>195</v>
      </c>
      <c r="C197" s="4">
        <v>54492.84</v>
      </c>
      <c r="D197" s="19">
        <f>LN(Table1[[#This Row],[BSE_SENSEX]]/C196)</f>
        <v>2.2610160169739741E-3</v>
      </c>
      <c r="E197" s="25">
        <f t="shared" ca="1" si="4"/>
        <v>54369.77</v>
      </c>
      <c r="R197" s="18">
        <v>33483.271418934921</v>
      </c>
    </row>
    <row r="198" spans="1:18" ht="25" customHeight="1" x14ac:dyDescent="0.3">
      <c r="A198" s="7">
        <v>44414</v>
      </c>
      <c r="B198" s="3">
        <v>196</v>
      </c>
      <c r="C198" s="4">
        <v>54277.72</v>
      </c>
      <c r="D198" s="19">
        <f>LN(Table1[[#This Row],[BSE_SENSEX]]/C197)</f>
        <v>-3.9554872288675488E-3</v>
      </c>
      <c r="E198" s="25">
        <f t="shared" ca="1" si="4"/>
        <v>54492.84</v>
      </c>
      <c r="R198" s="18">
        <v>33082.533381081477</v>
      </c>
    </row>
    <row r="199" spans="1:18" ht="25" customHeight="1" x14ac:dyDescent="0.3">
      <c r="A199" s="7">
        <v>44417</v>
      </c>
      <c r="B199" s="3">
        <v>197</v>
      </c>
      <c r="C199" s="4">
        <v>54402.85</v>
      </c>
      <c r="D199" s="19">
        <f>LN(Table1[[#This Row],[BSE_SENSEX]]/C198)</f>
        <v>2.3027125325465829E-3</v>
      </c>
      <c r="E199" s="25">
        <f t="shared" ca="1" si="4"/>
        <v>54277.72</v>
      </c>
      <c r="R199" s="18">
        <v>33317.895396926549</v>
      </c>
    </row>
    <row r="200" spans="1:18" ht="25" customHeight="1" x14ac:dyDescent="0.3">
      <c r="A200" s="7">
        <v>44418</v>
      </c>
      <c r="B200" s="3">
        <v>198</v>
      </c>
      <c r="C200" s="4">
        <v>54554.66</v>
      </c>
      <c r="D200" s="19">
        <f>LN(Table1[[#This Row],[BSE_SENSEX]]/C199)</f>
        <v>2.786592649464154E-3</v>
      </c>
      <c r="E200" s="25">
        <f t="shared" ca="1" si="4"/>
        <v>54402.85</v>
      </c>
      <c r="R200" s="18">
        <v>32392.152002208644</v>
      </c>
    </row>
    <row r="201" spans="1:18" ht="25" customHeight="1" x14ac:dyDescent="0.3">
      <c r="A201" s="7">
        <v>44419</v>
      </c>
      <c r="B201" s="3">
        <v>199</v>
      </c>
      <c r="C201" s="4">
        <v>54525.93</v>
      </c>
      <c r="D201" s="19">
        <f>LN(Table1[[#This Row],[BSE_SENSEX]]/C200)</f>
        <v>-5.2676650656809272E-4</v>
      </c>
      <c r="E201" s="25">
        <f t="shared" ca="1" si="4"/>
        <v>54554.66</v>
      </c>
      <c r="R201" s="18">
        <v>33061.489164386199</v>
      </c>
    </row>
    <row r="202" spans="1:18" ht="25" customHeight="1" x14ac:dyDescent="0.3">
      <c r="A202" s="7">
        <v>44420</v>
      </c>
      <c r="B202" s="3">
        <v>200</v>
      </c>
      <c r="C202" s="4">
        <v>54843.98</v>
      </c>
      <c r="D202" s="19">
        <f>LN(Table1[[#This Row],[BSE_SENSEX]]/C201)</f>
        <v>5.816058485257217E-3</v>
      </c>
      <c r="E202" s="25">
        <f t="shared" ca="1" si="4"/>
        <v>54525.93</v>
      </c>
      <c r="R202" s="18">
        <v>32793.13500059169</v>
      </c>
    </row>
    <row r="203" spans="1:18" ht="25" customHeight="1" x14ac:dyDescent="0.3">
      <c r="A203" s="7">
        <v>44421</v>
      </c>
      <c r="B203" s="3">
        <v>201</v>
      </c>
      <c r="C203" s="4">
        <v>55437.29</v>
      </c>
      <c r="D203" s="19">
        <f>LN(Table1[[#This Row],[BSE_SENSEX]]/C202)</f>
        <v>1.0760045189378332E-2</v>
      </c>
      <c r="E203" s="25">
        <f t="shared" ca="1" si="4"/>
        <v>54843.98</v>
      </c>
      <c r="R203" s="18">
        <v>31784.267397216929</v>
      </c>
    </row>
    <row r="204" spans="1:18" ht="25" customHeight="1" x14ac:dyDescent="0.3">
      <c r="A204" s="7">
        <v>44424</v>
      </c>
      <c r="B204" s="3">
        <v>202</v>
      </c>
      <c r="C204" s="4">
        <v>55582.58</v>
      </c>
      <c r="D204" s="19">
        <f>LN(Table1[[#This Row],[BSE_SENSEX]]/C203)</f>
        <v>2.6173707993712757E-3</v>
      </c>
      <c r="E204" s="25">
        <f t="shared" ca="1" si="4"/>
        <v>55437.29</v>
      </c>
      <c r="R204" s="18">
        <v>31718.316587742476</v>
      </c>
    </row>
    <row r="205" spans="1:18" ht="25" customHeight="1" x14ac:dyDescent="0.3">
      <c r="A205" s="7">
        <v>44425</v>
      </c>
      <c r="B205" s="3">
        <v>203</v>
      </c>
      <c r="C205" s="4">
        <v>55792.27</v>
      </c>
      <c r="D205" s="19">
        <f>LN(Table1[[#This Row],[BSE_SENSEX]]/C204)</f>
        <v>3.7654865126948117E-3</v>
      </c>
      <c r="E205" s="25">
        <f t="shared" ca="1" si="4"/>
        <v>55582.58</v>
      </c>
      <c r="R205" s="18">
        <v>31865.364849913018</v>
      </c>
    </row>
    <row r="206" spans="1:18" ht="25" customHeight="1" x14ac:dyDescent="0.3">
      <c r="A206" s="7">
        <v>44426</v>
      </c>
      <c r="B206" s="3">
        <v>204</v>
      </c>
      <c r="C206" s="4">
        <v>55629.49</v>
      </c>
      <c r="D206" s="19">
        <f>LN(Table1[[#This Row],[BSE_SENSEX]]/C205)</f>
        <v>-2.9218729951675862E-3</v>
      </c>
      <c r="E206" s="25">
        <f t="shared" ca="1" si="4"/>
        <v>55792.27</v>
      </c>
      <c r="R206" s="18">
        <v>31948.186630845288</v>
      </c>
    </row>
    <row r="207" spans="1:18" ht="25" customHeight="1" x14ac:dyDescent="0.3">
      <c r="A207" s="7">
        <v>44428</v>
      </c>
      <c r="B207" s="3">
        <v>205</v>
      </c>
      <c r="C207" s="4">
        <v>55329.32</v>
      </c>
      <c r="D207" s="19">
        <f>LN(Table1[[#This Row],[BSE_SENSEX]]/C206)</f>
        <v>-5.410489392401319E-3</v>
      </c>
      <c r="E207" s="25">
        <f t="shared" ca="1" si="4"/>
        <v>55629.49</v>
      </c>
      <c r="R207" s="18">
        <v>32697.834815026665</v>
      </c>
    </row>
    <row r="208" spans="1:18" ht="25" customHeight="1" x14ac:dyDescent="0.3">
      <c r="A208" s="7">
        <v>44431</v>
      </c>
      <c r="B208" s="3">
        <v>206</v>
      </c>
      <c r="C208" s="4">
        <v>55555.79</v>
      </c>
      <c r="D208" s="19">
        <f>LN(Table1[[#This Row],[BSE_SENSEX]]/C207)</f>
        <v>4.0847741395528808E-3</v>
      </c>
      <c r="E208" s="25">
        <f t="shared" ca="1" si="4"/>
        <v>55329.32</v>
      </c>
      <c r="R208" s="18">
        <v>33292.881358779538</v>
      </c>
    </row>
    <row r="209" spans="1:18" ht="25" customHeight="1" x14ac:dyDescent="0.3">
      <c r="A209" s="7">
        <v>44432</v>
      </c>
      <c r="B209" s="3">
        <v>207</v>
      </c>
      <c r="C209" s="4">
        <v>55958.98</v>
      </c>
      <c r="D209" s="19">
        <f>LN(Table1[[#This Row],[BSE_SENSEX]]/C208)</f>
        <v>7.2311812488748536E-3</v>
      </c>
      <c r="E209" s="25">
        <f t="shared" ca="1" si="4"/>
        <v>55555.79</v>
      </c>
      <c r="R209" s="18">
        <v>33414.250464690165</v>
      </c>
    </row>
    <row r="210" spans="1:18" ht="25" customHeight="1" x14ac:dyDescent="0.3">
      <c r="A210" s="7">
        <v>44433</v>
      </c>
      <c r="B210" s="3">
        <v>208</v>
      </c>
      <c r="C210" s="4">
        <v>55944.21</v>
      </c>
      <c r="D210" s="19">
        <f>LN(Table1[[#This Row],[BSE_SENSEX]]/C209)</f>
        <v>-2.6397817766903508E-4</v>
      </c>
      <c r="E210" s="25">
        <f t="shared" ca="1" si="4"/>
        <v>55958.98</v>
      </c>
      <c r="R210" s="18">
        <v>32785.648901896304</v>
      </c>
    </row>
    <row r="211" spans="1:18" ht="25" customHeight="1" x14ac:dyDescent="0.3">
      <c r="A211" s="7">
        <v>44434</v>
      </c>
      <c r="B211" s="3">
        <v>209</v>
      </c>
      <c r="C211" s="4">
        <v>55949.1</v>
      </c>
      <c r="D211" s="19">
        <f>LN(Table1[[#This Row],[BSE_SENSEX]]/C210)</f>
        <v>8.7404689397624889E-5</v>
      </c>
      <c r="E211" s="25">
        <f t="shared" ca="1" si="4"/>
        <v>55944.21</v>
      </c>
      <c r="R211" s="18">
        <v>31267.412644613061</v>
      </c>
    </row>
    <row r="212" spans="1:18" ht="25" customHeight="1" x14ac:dyDescent="0.3">
      <c r="A212" s="7">
        <v>44435</v>
      </c>
      <c r="B212" s="3">
        <v>210</v>
      </c>
      <c r="C212" s="4">
        <v>56124.72</v>
      </c>
      <c r="D212" s="19">
        <f>LN(Table1[[#This Row],[BSE_SENSEX]]/C211)</f>
        <v>3.1340083481596762E-3</v>
      </c>
      <c r="E212" s="25">
        <f t="shared" ca="1" si="4"/>
        <v>55949.1</v>
      </c>
      <c r="R212" s="18">
        <v>30874.736187036298</v>
      </c>
    </row>
    <row r="213" spans="1:18" ht="25" customHeight="1" x14ac:dyDescent="0.3">
      <c r="A213" s="7">
        <v>44438</v>
      </c>
      <c r="B213" s="3">
        <v>211</v>
      </c>
      <c r="C213" s="4">
        <v>56889.760000000002</v>
      </c>
      <c r="D213" s="19">
        <f>LN(Table1[[#This Row],[BSE_SENSEX]]/C212)</f>
        <v>1.3539002900221838E-2</v>
      </c>
      <c r="E213" s="25">
        <f t="shared" ca="1" si="4"/>
        <v>56124.72</v>
      </c>
      <c r="R213" s="18">
        <v>31367.869919093264</v>
      </c>
    </row>
    <row r="214" spans="1:18" ht="25" customHeight="1" x14ac:dyDescent="0.3">
      <c r="A214" s="7">
        <v>44439</v>
      </c>
      <c r="B214" s="3">
        <v>212</v>
      </c>
      <c r="C214" s="4">
        <v>57552.39</v>
      </c>
      <c r="D214" s="19">
        <f>LN(Table1[[#This Row],[BSE_SENSEX]]/C213)</f>
        <v>1.1580303324654869E-2</v>
      </c>
      <c r="E214" s="25">
        <f t="shared" ca="1" si="4"/>
        <v>56889.760000000002</v>
      </c>
      <c r="R214" s="18">
        <v>31781.193873653243</v>
      </c>
    </row>
    <row r="215" spans="1:18" ht="25" customHeight="1" x14ac:dyDescent="0.3">
      <c r="A215" s="7">
        <v>44440</v>
      </c>
      <c r="B215" s="3">
        <v>213</v>
      </c>
      <c r="C215" s="4">
        <v>57338.21</v>
      </c>
      <c r="D215" s="19">
        <f>LN(Table1[[#This Row],[BSE_SENSEX]]/C214)</f>
        <v>-3.7284207430684606E-3</v>
      </c>
      <c r="E215" s="25">
        <f t="shared" ca="1" si="4"/>
        <v>57552.39</v>
      </c>
      <c r="R215" s="18">
        <v>31569.770061431384</v>
      </c>
    </row>
    <row r="216" spans="1:18" ht="25" customHeight="1" x14ac:dyDescent="0.3">
      <c r="A216" s="7">
        <v>44441</v>
      </c>
      <c r="B216" s="3">
        <v>214</v>
      </c>
      <c r="C216" s="4">
        <v>57852.54</v>
      </c>
      <c r="D216" s="19">
        <f>LN(Table1[[#This Row],[BSE_SENSEX]]/C215)</f>
        <v>8.9301166633194064E-3</v>
      </c>
      <c r="E216" s="25">
        <f t="shared" ca="1" si="4"/>
        <v>57338.21</v>
      </c>
      <c r="R216" s="18">
        <v>31358.899117786965</v>
      </c>
    </row>
    <row r="217" spans="1:18" ht="25" customHeight="1" x14ac:dyDescent="0.3">
      <c r="A217" s="7">
        <v>44442</v>
      </c>
      <c r="B217" s="3">
        <v>215</v>
      </c>
      <c r="C217" s="4">
        <v>58129.95</v>
      </c>
      <c r="D217" s="19">
        <f>LN(Table1[[#This Row],[BSE_SENSEX]]/C216)</f>
        <v>4.7836622408668067E-3</v>
      </c>
      <c r="E217" s="25">
        <f t="shared" ca="1" si="4"/>
        <v>57852.54</v>
      </c>
      <c r="R217" s="18">
        <v>31802.734880341228</v>
      </c>
    </row>
    <row r="218" spans="1:18" ht="25" customHeight="1" x14ac:dyDescent="0.3">
      <c r="A218" s="7">
        <v>44445</v>
      </c>
      <c r="B218" s="3">
        <v>216</v>
      </c>
      <c r="C218" s="4">
        <v>58296.91</v>
      </c>
      <c r="D218" s="19">
        <f>LN(Table1[[#This Row],[BSE_SENSEX]]/C217)</f>
        <v>2.8680686647141996E-3</v>
      </c>
      <c r="E218" s="25">
        <f t="shared" ca="1" si="4"/>
        <v>58129.95</v>
      </c>
      <c r="R218" s="18">
        <v>31340.906979155992</v>
      </c>
    </row>
    <row r="219" spans="1:18" ht="25" customHeight="1" x14ac:dyDescent="0.3">
      <c r="A219" s="7">
        <v>44446</v>
      </c>
      <c r="B219" s="3">
        <v>217</v>
      </c>
      <c r="C219" s="4">
        <v>58279.48</v>
      </c>
      <c r="D219" s="19">
        <f>LN(Table1[[#This Row],[BSE_SENSEX]]/C218)</f>
        <v>-2.9903139271825668E-4</v>
      </c>
      <c r="E219" s="25">
        <f t="shared" ca="1" si="4"/>
        <v>58296.91</v>
      </c>
      <c r="R219" s="18">
        <v>31357.382108893649</v>
      </c>
    </row>
    <row r="220" spans="1:18" ht="25" customHeight="1" x14ac:dyDescent="0.3">
      <c r="A220" s="7">
        <v>44447</v>
      </c>
      <c r="B220" s="3">
        <v>218</v>
      </c>
      <c r="C220" s="4">
        <v>58250.26</v>
      </c>
      <c r="D220" s="19">
        <f>LN(Table1[[#This Row],[BSE_SENSEX]]/C219)</f>
        <v>-5.0150288866028536E-4</v>
      </c>
      <c r="E220" s="25">
        <f t="shared" ca="1" si="4"/>
        <v>58279.48</v>
      </c>
      <c r="R220" s="18">
        <v>31233.543785972852</v>
      </c>
    </row>
    <row r="221" spans="1:18" ht="25" customHeight="1" x14ac:dyDescent="0.3">
      <c r="A221" s="7">
        <v>44448</v>
      </c>
      <c r="B221" s="3">
        <v>219</v>
      </c>
      <c r="C221" s="4">
        <v>58305.07</v>
      </c>
      <c r="D221" s="19">
        <f>LN(Table1[[#This Row],[BSE_SENSEX]]/C220)</f>
        <v>9.4049759955406123E-4</v>
      </c>
      <c r="E221" s="25">
        <f t="shared" ca="1" si="4"/>
        <v>58250.26</v>
      </c>
      <c r="R221" s="18">
        <v>30380.252090155987</v>
      </c>
    </row>
    <row r="222" spans="1:18" ht="25" customHeight="1" x14ac:dyDescent="0.3">
      <c r="A222" s="7">
        <v>44452</v>
      </c>
      <c r="B222" s="3">
        <v>220</v>
      </c>
      <c r="C222" s="4">
        <v>58177.760000000002</v>
      </c>
      <c r="D222" s="19">
        <f>LN(Table1[[#This Row],[BSE_SENSEX]]/C221)</f>
        <v>-2.1859024320132112E-3</v>
      </c>
      <c r="E222" s="25">
        <f t="shared" ca="1" si="4"/>
        <v>58305.07</v>
      </c>
      <c r="R222" s="18">
        <v>30575.728614176209</v>
      </c>
    </row>
    <row r="223" spans="1:18" ht="25" customHeight="1" x14ac:dyDescent="0.3">
      <c r="A223" s="7">
        <v>44453</v>
      </c>
      <c r="B223" s="3">
        <v>221</v>
      </c>
      <c r="C223" s="4">
        <v>58247.09</v>
      </c>
      <c r="D223" s="19">
        <f>LN(Table1[[#This Row],[BSE_SENSEX]]/C222)</f>
        <v>1.190982993665641E-3</v>
      </c>
      <c r="E223" s="25">
        <f t="shared" ca="1" si="4"/>
        <v>58177.760000000002</v>
      </c>
      <c r="R223" s="18">
        <v>29774.0151598421</v>
      </c>
    </row>
    <row r="224" spans="1:18" ht="25" customHeight="1" x14ac:dyDescent="0.3">
      <c r="A224" s="7">
        <v>44454</v>
      </c>
      <c r="B224" s="3">
        <v>222</v>
      </c>
      <c r="C224" s="4">
        <v>58723.199999999997</v>
      </c>
      <c r="D224" s="19">
        <f>LN(Table1[[#This Row],[BSE_SENSEX]]/C223)</f>
        <v>8.1407446178501583E-3</v>
      </c>
      <c r="E224" s="25">
        <f t="shared" ca="1" si="4"/>
        <v>58247.09</v>
      </c>
      <c r="R224" s="18">
        <v>29275.690476901196</v>
      </c>
    </row>
    <row r="225" spans="1:18" ht="25" customHeight="1" x14ac:dyDescent="0.3">
      <c r="A225" s="7">
        <v>44455</v>
      </c>
      <c r="B225" s="3">
        <v>223</v>
      </c>
      <c r="C225" s="4">
        <v>59141.16</v>
      </c>
      <c r="D225" s="19">
        <f>LN(Table1[[#This Row],[BSE_SENSEX]]/C224)</f>
        <v>7.09224997188078E-3</v>
      </c>
      <c r="E225" s="25">
        <f t="shared" ca="1" si="4"/>
        <v>58723.199999999997</v>
      </c>
      <c r="R225" s="18">
        <v>29709.057590290231</v>
      </c>
    </row>
    <row r="226" spans="1:18" ht="25" customHeight="1" x14ac:dyDescent="0.3">
      <c r="A226" s="7">
        <v>44456</v>
      </c>
      <c r="B226" s="3">
        <v>224</v>
      </c>
      <c r="C226" s="4">
        <v>59015.89</v>
      </c>
      <c r="D226" s="19">
        <f>LN(Table1[[#This Row],[BSE_SENSEX]]/C225)</f>
        <v>-2.1203990271500099E-3</v>
      </c>
      <c r="E226" s="25">
        <f t="shared" ca="1" si="4"/>
        <v>59141.16</v>
      </c>
      <c r="R226" s="18">
        <v>30602.023445037055</v>
      </c>
    </row>
    <row r="227" spans="1:18" ht="25" customHeight="1" x14ac:dyDescent="0.3">
      <c r="A227" s="7">
        <v>44459</v>
      </c>
      <c r="B227" s="3">
        <v>225</v>
      </c>
      <c r="C227" s="4">
        <v>58490.93</v>
      </c>
      <c r="D227" s="19">
        <f>LN(Table1[[#This Row],[BSE_SENSEX]]/C226)</f>
        <v>-8.9350301965483662E-3</v>
      </c>
      <c r="E227" s="25">
        <f t="shared" ca="1" si="4"/>
        <v>59015.89</v>
      </c>
      <c r="R227" s="18">
        <v>30367.421856025478</v>
      </c>
    </row>
    <row r="228" spans="1:18" ht="25" customHeight="1" x14ac:dyDescent="0.3">
      <c r="A228" s="7">
        <v>44460</v>
      </c>
      <c r="B228" s="3">
        <v>226</v>
      </c>
      <c r="C228" s="4">
        <v>59005.27</v>
      </c>
      <c r="D228" s="19">
        <f>LN(Table1[[#This Row],[BSE_SENSEX]]/C227)</f>
        <v>8.7550624682416252E-3</v>
      </c>
      <c r="E228" s="25">
        <f t="shared" ca="1" si="4"/>
        <v>58490.93</v>
      </c>
      <c r="R228" s="18">
        <v>29474.244215039176</v>
      </c>
    </row>
    <row r="229" spans="1:18" ht="25" customHeight="1" x14ac:dyDescent="0.3">
      <c r="A229" s="7">
        <v>44461</v>
      </c>
      <c r="B229" s="3">
        <v>227</v>
      </c>
      <c r="C229" s="4">
        <v>58927.33</v>
      </c>
      <c r="D229" s="19">
        <f>LN(Table1[[#This Row],[BSE_SENSEX]]/C228)</f>
        <v>-1.3217721197919421E-3</v>
      </c>
      <c r="E229" s="25">
        <f t="shared" ca="1" si="4"/>
        <v>59005.27</v>
      </c>
      <c r="R229" s="18">
        <v>29341.158754249431</v>
      </c>
    </row>
    <row r="230" spans="1:18" ht="25" customHeight="1" x14ac:dyDescent="0.3">
      <c r="A230" s="7">
        <v>44462</v>
      </c>
      <c r="B230" s="3">
        <v>228</v>
      </c>
      <c r="C230" s="4">
        <v>59885.36</v>
      </c>
      <c r="D230" s="19">
        <f>LN(Table1[[#This Row],[BSE_SENSEX]]/C229)</f>
        <v>1.6127078072634585E-2</v>
      </c>
      <c r="E230" s="25">
        <f t="shared" ca="1" si="4"/>
        <v>58927.33</v>
      </c>
      <c r="R230" s="18">
        <v>29945.736287528849</v>
      </c>
    </row>
    <row r="231" spans="1:18" ht="25" customHeight="1" x14ac:dyDescent="0.3">
      <c r="A231" s="7">
        <v>44463</v>
      </c>
      <c r="B231" s="3">
        <v>229</v>
      </c>
      <c r="C231" s="4">
        <v>60048.47</v>
      </c>
      <c r="D231" s="19">
        <f>LN(Table1[[#This Row],[BSE_SENSEX]]/C230)</f>
        <v>2.7200015302247089E-3</v>
      </c>
      <c r="E231" s="25">
        <f t="shared" ca="1" si="4"/>
        <v>59885.36</v>
      </c>
      <c r="R231" s="18">
        <v>29636.777548973088</v>
      </c>
    </row>
    <row r="232" spans="1:18" ht="25" customHeight="1" x14ac:dyDescent="0.3">
      <c r="A232" s="7">
        <v>44466</v>
      </c>
      <c r="B232" s="3">
        <v>230</v>
      </c>
      <c r="C232" s="4">
        <v>60077.88</v>
      </c>
      <c r="D232" s="19">
        <f>LN(Table1[[#This Row],[BSE_SENSEX]]/C231)</f>
        <v>4.8965111464052214E-4</v>
      </c>
      <c r="E232" s="25">
        <f t="shared" ca="1" si="4"/>
        <v>60048.47</v>
      </c>
      <c r="R232" s="18">
        <v>28879.548886072047</v>
      </c>
    </row>
    <row r="233" spans="1:18" ht="25" customHeight="1" x14ac:dyDescent="0.3">
      <c r="A233" s="7">
        <v>44467</v>
      </c>
      <c r="B233" s="3">
        <v>231</v>
      </c>
      <c r="C233" s="4">
        <v>59667.6</v>
      </c>
      <c r="D233" s="19">
        <f>LN(Table1[[#This Row],[BSE_SENSEX]]/C232)</f>
        <v>-6.8525610399463952E-3</v>
      </c>
      <c r="E233" s="25">
        <f t="shared" ca="1" si="4"/>
        <v>60077.88</v>
      </c>
      <c r="R233" s="18">
        <v>28967.735716384894</v>
      </c>
    </row>
    <row r="234" spans="1:18" ht="25" customHeight="1" x14ac:dyDescent="0.3">
      <c r="A234" s="7">
        <v>44468</v>
      </c>
      <c r="B234" s="3">
        <v>232</v>
      </c>
      <c r="C234" s="4">
        <v>59413.27</v>
      </c>
      <c r="D234" s="19">
        <f>LN(Table1[[#This Row],[BSE_SENSEX]]/C233)</f>
        <v>-4.2715574166185639E-3</v>
      </c>
      <c r="E234" s="25">
        <f t="shared" ca="1" si="4"/>
        <v>59667.6</v>
      </c>
      <c r="R234" s="18">
        <v>29174.273175490758</v>
      </c>
    </row>
    <row r="235" spans="1:18" ht="25" customHeight="1" x14ac:dyDescent="0.3">
      <c r="A235" s="7">
        <v>44469</v>
      </c>
      <c r="B235" s="3">
        <v>233</v>
      </c>
      <c r="C235" s="4">
        <v>59126.36</v>
      </c>
      <c r="D235" s="19">
        <f>LN(Table1[[#This Row],[BSE_SENSEX]]/C234)</f>
        <v>-4.8407534300678855E-3</v>
      </c>
      <c r="E235" s="25">
        <f t="shared" ca="1" si="4"/>
        <v>59413.27</v>
      </c>
      <c r="R235" s="18">
        <v>28865.646401924441</v>
      </c>
    </row>
    <row r="236" spans="1:18" ht="25" customHeight="1" x14ac:dyDescent="0.3">
      <c r="A236" s="7">
        <v>44470</v>
      </c>
      <c r="B236" s="3">
        <v>234</v>
      </c>
      <c r="C236" s="4">
        <v>58765.58</v>
      </c>
      <c r="D236" s="19">
        <f>LN(Table1[[#This Row],[BSE_SENSEX]]/C235)</f>
        <v>-6.120539305134844E-3</v>
      </c>
      <c r="E236" s="25">
        <f t="shared" ca="1" si="4"/>
        <v>59126.36</v>
      </c>
      <c r="R236" s="18">
        <v>28811.55249859178</v>
      </c>
    </row>
    <row r="237" spans="1:18" ht="25" customHeight="1" x14ac:dyDescent="0.3">
      <c r="A237" s="7">
        <v>44473</v>
      </c>
      <c r="B237" s="3">
        <v>235</v>
      </c>
      <c r="C237" s="4">
        <v>59299.32</v>
      </c>
      <c r="D237" s="19">
        <f>LN(Table1[[#This Row],[BSE_SENSEX]]/C236)</f>
        <v>9.0415294649919299E-3</v>
      </c>
      <c r="E237" s="25">
        <f t="shared" ca="1" si="4"/>
        <v>58765.58</v>
      </c>
      <c r="R237" s="18">
        <v>29290.968193849367</v>
      </c>
    </row>
    <row r="238" spans="1:18" ht="25" customHeight="1" x14ac:dyDescent="0.3">
      <c r="A238" s="7">
        <v>44474</v>
      </c>
      <c r="B238" s="3">
        <v>236</v>
      </c>
      <c r="C238" s="4">
        <v>59744.88</v>
      </c>
      <c r="D238" s="19">
        <f>LN(Table1[[#This Row],[BSE_SENSEX]]/C237)</f>
        <v>7.4856579418464209E-3</v>
      </c>
      <c r="E238" s="25">
        <f t="shared" ca="1" si="4"/>
        <v>59299.32</v>
      </c>
      <c r="R238" s="18">
        <v>29367.185033890175</v>
      </c>
    </row>
    <row r="239" spans="1:18" ht="25" customHeight="1" x14ac:dyDescent="0.3">
      <c r="A239" s="7">
        <v>44475</v>
      </c>
      <c r="B239" s="3">
        <v>237</v>
      </c>
      <c r="C239" s="4">
        <v>59189.73</v>
      </c>
      <c r="D239" s="19">
        <f>LN(Table1[[#This Row],[BSE_SENSEX]]/C238)</f>
        <v>-9.3354496525393793E-3</v>
      </c>
      <c r="E239" s="25">
        <f t="shared" ca="1" si="4"/>
        <v>59744.88</v>
      </c>
      <c r="R239" s="18">
        <v>29451.99112186666</v>
      </c>
    </row>
    <row r="240" spans="1:18" ht="25" customHeight="1" x14ac:dyDescent="0.3">
      <c r="A240" s="7">
        <v>44476</v>
      </c>
      <c r="B240" s="3">
        <v>238</v>
      </c>
      <c r="C240" s="4">
        <v>59677.83</v>
      </c>
      <c r="D240" s="19">
        <f>LN(Table1[[#This Row],[BSE_SENSEX]]/C239)</f>
        <v>8.2125475337492589E-3</v>
      </c>
      <c r="E240" s="25">
        <f t="shared" ca="1" si="4"/>
        <v>59189.73</v>
      </c>
      <c r="R240" s="18">
        <v>28820.537544775118</v>
      </c>
    </row>
    <row r="241" spans="1:18" ht="25" customHeight="1" x14ac:dyDescent="0.3">
      <c r="A241" s="7">
        <v>44477</v>
      </c>
      <c r="B241" s="3">
        <v>239</v>
      </c>
      <c r="C241" s="4">
        <v>60059.06</v>
      </c>
      <c r="D241" s="19">
        <f>LN(Table1[[#This Row],[BSE_SENSEX]]/C240)</f>
        <v>6.3678167724239175E-3</v>
      </c>
      <c r="E241" s="25">
        <f t="shared" ca="1" si="4"/>
        <v>59677.83</v>
      </c>
      <c r="R241" s="18">
        <v>29106.766260720025</v>
      </c>
    </row>
    <row r="242" spans="1:18" ht="25" customHeight="1" x14ac:dyDescent="0.3">
      <c r="A242" s="7">
        <v>44480</v>
      </c>
      <c r="B242" s="3">
        <v>240</v>
      </c>
      <c r="C242" s="4">
        <v>60135.78</v>
      </c>
      <c r="D242" s="19">
        <f>LN(Table1[[#This Row],[BSE_SENSEX]]/C241)</f>
        <v>1.2765940770696352E-3</v>
      </c>
      <c r="E242" s="25">
        <f t="shared" ca="1" si="4"/>
        <v>60059.06</v>
      </c>
      <c r="R242" s="18">
        <v>28498.7490422831</v>
      </c>
    </row>
    <row r="243" spans="1:18" ht="25" customHeight="1" x14ac:dyDescent="0.3">
      <c r="A243" s="7">
        <v>44481</v>
      </c>
      <c r="B243" s="3">
        <v>241</v>
      </c>
      <c r="C243" s="4">
        <v>60284.31</v>
      </c>
      <c r="D243" s="19">
        <f>LN(Table1[[#This Row],[BSE_SENSEX]]/C242)</f>
        <v>2.4668653764058769E-3</v>
      </c>
      <c r="E243" s="25">
        <f t="shared" ca="1" si="4"/>
        <v>60135.78</v>
      </c>
      <c r="R243" s="18">
        <v>29092.095570005757</v>
      </c>
    </row>
    <row r="244" spans="1:18" ht="25" customHeight="1" x14ac:dyDescent="0.3">
      <c r="A244" s="7">
        <v>44482</v>
      </c>
      <c r="B244" s="3">
        <v>242</v>
      </c>
      <c r="C244" s="4">
        <v>60737.05</v>
      </c>
      <c r="D244" s="19">
        <f>LN(Table1[[#This Row],[BSE_SENSEX]]/C243)</f>
        <v>7.4820199021658623E-3</v>
      </c>
      <c r="E244" s="25">
        <f t="shared" ca="1" si="4"/>
        <v>60284.31</v>
      </c>
      <c r="R244" s="18">
        <v>30171.335154998327</v>
      </c>
    </row>
    <row r="245" spans="1:18" ht="25" customHeight="1" x14ac:dyDescent="0.3">
      <c r="A245" s="7">
        <v>44483</v>
      </c>
      <c r="B245" s="3">
        <v>243</v>
      </c>
      <c r="C245" s="4">
        <v>61305.95</v>
      </c>
      <c r="D245" s="19">
        <f>LN(Table1[[#This Row],[BSE_SENSEX]]/C244)</f>
        <v>9.3230110806343282E-3</v>
      </c>
      <c r="E245" s="25">
        <f t="shared" ca="1" si="4"/>
        <v>60737.05</v>
      </c>
      <c r="R245" s="18">
        <v>29595.165187924023</v>
      </c>
    </row>
    <row r="246" spans="1:18" ht="25" customHeight="1" x14ac:dyDescent="0.3">
      <c r="A246" s="7">
        <v>44487</v>
      </c>
      <c r="B246" s="3">
        <v>244</v>
      </c>
      <c r="C246" s="4">
        <v>61765.59</v>
      </c>
      <c r="D246" s="19">
        <f>LN(Table1[[#This Row],[BSE_SENSEX]]/C245)</f>
        <v>7.4695114252882238E-3</v>
      </c>
      <c r="E246" s="25">
        <f t="shared" ca="1" si="4"/>
        <v>61305.95</v>
      </c>
      <c r="R246" s="18">
        <v>30271.884947645412</v>
      </c>
    </row>
    <row r="247" spans="1:18" ht="25" customHeight="1" x14ac:dyDescent="0.3">
      <c r="A247" s="7">
        <v>44488</v>
      </c>
      <c r="B247" s="3">
        <v>245</v>
      </c>
      <c r="C247" s="4">
        <v>61716.05</v>
      </c>
      <c r="D247" s="19">
        <f>LN(Table1[[#This Row],[BSE_SENSEX]]/C246)</f>
        <v>-8.0238653548675106E-4</v>
      </c>
      <c r="E247" s="25">
        <f t="shared" ca="1" si="4"/>
        <v>61765.59</v>
      </c>
      <c r="R247" s="18">
        <v>30361.590813923744</v>
      </c>
    </row>
    <row r="248" spans="1:18" ht="25" customHeight="1" x14ac:dyDescent="0.3">
      <c r="A248" s="7">
        <v>44489</v>
      </c>
      <c r="B248" s="3">
        <v>246</v>
      </c>
      <c r="C248" s="4">
        <v>61259.96</v>
      </c>
      <c r="D248" s="19">
        <f>LN(Table1[[#This Row],[BSE_SENSEX]]/C247)</f>
        <v>-7.4175782933356988E-3</v>
      </c>
      <c r="E248" s="25">
        <f t="shared" ca="1" si="4"/>
        <v>61716.05</v>
      </c>
      <c r="R248" s="18">
        <v>31334.687227139435</v>
      </c>
    </row>
    <row r="249" spans="1:18" ht="25" customHeight="1" x14ac:dyDescent="0.3">
      <c r="A249" s="7">
        <v>44490</v>
      </c>
      <c r="B249" s="3">
        <v>247</v>
      </c>
      <c r="C249" s="4">
        <v>60923.5</v>
      </c>
      <c r="D249" s="19">
        <f>LN(Table1[[#This Row],[BSE_SENSEX]]/C248)</f>
        <v>-5.5074696765752759E-3</v>
      </c>
      <c r="E249" s="25">
        <f t="shared" ca="1" si="4"/>
        <v>61259.96</v>
      </c>
      <c r="R249" s="18">
        <v>31100.895081262992</v>
      </c>
    </row>
    <row r="250" spans="1:18" ht="25" customHeight="1" x14ac:dyDescent="0.3">
      <c r="A250" s="7">
        <v>44491</v>
      </c>
      <c r="B250" s="3">
        <v>248</v>
      </c>
      <c r="C250" s="4">
        <v>60821.62</v>
      </c>
      <c r="D250" s="19">
        <f>LN(Table1[[#This Row],[BSE_SENSEX]]/C249)</f>
        <v>-1.6736609037254348E-3</v>
      </c>
      <c r="E250" s="25">
        <f t="shared" ca="1" si="4"/>
        <v>60923.5</v>
      </c>
      <c r="R250" s="18">
        <v>31528.859425313389</v>
      </c>
    </row>
    <row r="251" spans="1:18" ht="25" customHeight="1" x14ac:dyDescent="0.3">
      <c r="A251" s="7">
        <v>44494</v>
      </c>
      <c r="B251" s="3">
        <v>249</v>
      </c>
      <c r="C251" s="4">
        <v>60967.05</v>
      </c>
      <c r="D251" s="19">
        <f>LN(Table1[[#This Row],[BSE_SENSEX]]/C250)</f>
        <v>2.3882364282942809E-3</v>
      </c>
      <c r="E251" s="25">
        <f t="shared" ca="1" si="4"/>
        <v>60821.62</v>
      </c>
      <c r="R251" s="18">
        <v>31314.523391771523</v>
      </c>
    </row>
    <row r="252" spans="1:18" ht="25" customHeight="1" x14ac:dyDescent="0.3">
      <c r="A252" s="7">
        <v>44495</v>
      </c>
      <c r="B252" s="3">
        <v>250</v>
      </c>
      <c r="C252" s="4">
        <v>61350.26</v>
      </c>
      <c r="D252" s="19">
        <f>LN(Table1[[#This Row],[BSE_SENSEX]]/C251)</f>
        <v>6.2658548289605551E-3</v>
      </c>
      <c r="E252" s="25">
        <f t="shared" ca="1" si="4"/>
        <v>60967.05</v>
      </c>
      <c r="R252" s="18">
        <v>31169.186548357298</v>
      </c>
    </row>
    <row r="253" spans="1:18" ht="25" customHeight="1" x14ac:dyDescent="0.3">
      <c r="A253" s="7">
        <v>44496</v>
      </c>
      <c r="B253" s="3">
        <v>251</v>
      </c>
      <c r="C253" s="4">
        <v>61143.33</v>
      </c>
      <c r="D253" s="19">
        <f>LN(Table1[[#This Row],[BSE_SENSEX]]/C252)</f>
        <v>-3.3786289853115175E-3</v>
      </c>
      <c r="E253" s="25">
        <f t="shared" ca="1" si="4"/>
        <v>61350.26</v>
      </c>
      <c r="R253" s="18">
        <v>31409.913668532838</v>
      </c>
    </row>
    <row r="254" spans="1:18" ht="25" customHeight="1" x14ac:dyDescent="0.3">
      <c r="A254" s="7">
        <v>44497</v>
      </c>
      <c r="B254" s="3">
        <v>252</v>
      </c>
      <c r="C254" s="4">
        <v>59984.7</v>
      </c>
      <c r="D254" s="19">
        <f>LN(Table1[[#This Row],[BSE_SENSEX]]/C253)</f>
        <v>-1.9131250437366378E-2</v>
      </c>
      <c r="E254" s="25">
        <f t="shared" ca="1" si="4"/>
        <v>61143.33</v>
      </c>
      <c r="R254" s="18">
        <v>31621.919756934691</v>
      </c>
    </row>
    <row r="255" spans="1:18" ht="25" customHeight="1" x14ac:dyDescent="0.3">
      <c r="A255" s="7">
        <v>44498</v>
      </c>
      <c r="B255" s="3">
        <v>253</v>
      </c>
      <c r="C255" s="4">
        <v>59306.93</v>
      </c>
      <c r="D255" s="19">
        <f>LN(Table1[[#This Row],[BSE_SENSEX]]/C254)</f>
        <v>-1.1363367121980555E-2</v>
      </c>
      <c r="E255" s="25">
        <f t="shared" ca="1" si="4"/>
        <v>59984.7</v>
      </c>
      <c r="R255" s="18">
        <v>32021.806843983071</v>
      </c>
    </row>
    <row r="256" spans="1:18" ht="25" customHeight="1" x14ac:dyDescent="0.3">
      <c r="A256" s="7">
        <v>44501</v>
      </c>
      <c r="B256" s="3">
        <v>254</v>
      </c>
      <c r="C256" s="4">
        <v>60138.46</v>
      </c>
      <c r="D256" s="19">
        <f>LN(Table1[[#This Row],[BSE_SENSEX]]/C255)</f>
        <v>1.3923407733235206E-2</v>
      </c>
      <c r="E256" s="25">
        <f t="shared" ca="1" si="4"/>
        <v>59306.93</v>
      </c>
      <c r="R256" s="18">
        <v>31585.756756598486</v>
      </c>
    </row>
    <row r="257" spans="1:18" ht="25" customHeight="1" x14ac:dyDescent="0.3">
      <c r="A257" s="7">
        <v>44502</v>
      </c>
      <c r="B257" s="3">
        <v>255</v>
      </c>
      <c r="C257" s="4">
        <v>60029.06</v>
      </c>
      <c r="D257" s="19">
        <f>LN(Table1[[#This Row],[BSE_SENSEX]]/C256)</f>
        <v>-1.8207920114242748E-3</v>
      </c>
      <c r="E257" s="25">
        <f t="shared" ca="1" si="4"/>
        <v>60138.46</v>
      </c>
      <c r="R257" s="18">
        <v>31763.071720242206</v>
      </c>
    </row>
    <row r="258" spans="1:18" ht="25" customHeight="1" x14ac:dyDescent="0.3">
      <c r="A258" s="7">
        <v>44503</v>
      </c>
      <c r="B258" s="3">
        <v>256</v>
      </c>
      <c r="C258" s="4">
        <v>59771.92</v>
      </c>
      <c r="D258" s="19">
        <f>LN(Table1[[#This Row],[BSE_SENSEX]]/C257)</f>
        <v>-4.2927928449785794E-3</v>
      </c>
      <c r="E258" s="25">
        <f t="shared" ca="1" si="4"/>
        <v>60029.06</v>
      </c>
      <c r="R258" s="18">
        <v>31669.545086589078</v>
      </c>
    </row>
    <row r="259" spans="1:18" ht="25" customHeight="1" x14ac:dyDescent="0.3">
      <c r="A259" s="7">
        <v>44504</v>
      </c>
      <c r="B259" s="3">
        <v>257</v>
      </c>
      <c r="C259" s="4">
        <v>60067.62</v>
      </c>
      <c r="D259" s="19">
        <f>LN(Table1[[#This Row],[BSE_SENSEX]]/C258)</f>
        <v>4.9349421754187476E-3</v>
      </c>
      <c r="E259" s="25">
        <f t="shared" ca="1" si="4"/>
        <v>59771.92</v>
      </c>
      <c r="R259" s="18">
        <v>31431.377296264614</v>
      </c>
    </row>
    <row r="260" spans="1:18" ht="25" customHeight="1" x14ac:dyDescent="0.3">
      <c r="A260" s="7">
        <v>44508</v>
      </c>
      <c r="B260" s="3">
        <v>258</v>
      </c>
      <c r="C260" s="4">
        <v>60545.61</v>
      </c>
      <c r="D260" s="19">
        <f>LN(Table1[[#This Row],[BSE_SENSEX]]/C259)</f>
        <v>7.9260376719469811E-3</v>
      </c>
      <c r="E260" s="25">
        <f t="shared" ref="E260:E323" ca="1" si="5">C259+C259*M258+M259*NORMSINV(RAND())*C259</f>
        <v>60067.62</v>
      </c>
      <c r="R260" s="18">
        <v>32023.376280014894</v>
      </c>
    </row>
    <row r="261" spans="1:18" ht="25" customHeight="1" x14ac:dyDescent="0.3">
      <c r="A261" s="7">
        <v>44509</v>
      </c>
      <c r="B261" s="3">
        <v>259</v>
      </c>
      <c r="C261" s="4">
        <v>60433.45</v>
      </c>
      <c r="D261" s="19">
        <f>LN(Table1[[#This Row],[BSE_SENSEX]]/C260)</f>
        <v>-1.8542057135272727E-3</v>
      </c>
      <c r="E261" s="25">
        <f t="shared" ca="1" si="5"/>
        <v>60545.61</v>
      </c>
      <c r="R261" s="18">
        <v>31825.402234710869</v>
      </c>
    </row>
    <row r="262" spans="1:18" ht="25" customHeight="1" x14ac:dyDescent="0.3">
      <c r="A262" s="7">
        <v>44510</v>
      </c>
      <c r="B262" s="3">
        <v>260</v>
      </c>
      <c r="C262" s="4">
        <v>60352.82</v>
      </c>
      <c r="D262" s="19">
        <f>LN(Table1[[#This Row],[BSE_SENSEX]]/C261)</f>
        <v>-1.3350857175505665E-3</v>
      </c>
      <c r="E262" s="25">
        <f t="shared" ca="1" si="5"/>
        <v>60433.45</v>
      </c>
      <c r="R262" s="18">
        <v>33003.133471907873</v>
      </c>
    </row>
    <row r="263" spans="1:18" ht="25" customHeight="1" x14ac:dyDescent="0.3">
      <c r="A263" s="7">
        <v>44511</v>
      </c>
      <c r="B263" s="3">
        <v>261</v>
      </c>
      <c r="C263" s="4">
        <v>59919.69</v>
      </c>
      <c r="D263" s="19">
        <f>LN(Table1[[#This Row],[BSE_SENSEX]]/C262)</f>
        <v>-7.2025082443840137E-3</v>
      </c>
      <c r="E263" s="25">
        <f t="shared" ca="1" si="5"/>
        <v>60352.82</v>
      </c>
      <c r="R263" s="18">
        <v>32356.749785845172</v>
      </c>
    </row>
    <row r="264" spans="1:18" ht="25" customHeight="1" x14ac:dyDescent="0.3">
      <c r="A264" s="7">
        <v>44512</v>
      </c>
      <c r="B264" s="3">
        <v>262</v>
      </c>
      <c r="C264" s="4">
        <v>60686.69</v>
      </c>
      <c r="D264" s="19">
        <f>LN(Table1[[#This Row],[BSE_SENSEX]]/C263)</f>
        <v>1.2719233266761099E-2</v>
      </c>
      <c r="E264" s="25">
        <f t="shared" ca="1" si="5"/>
        <v>59919.69</v>
      </c>
      <c r="R264" s="18">
        <v>32887.430133382455</v>
      </c>
    </row>
    <row r="265" spans="1:18" ht="25" customHeight="1" x14ac:dyDescent="0.3">
      <c r="A265" s="7">
        <v>44515</v>
      </c>
      <c r="B265" s="3">
        <v>263</v>
      </c>
      <c r="C265" s="4">
        <v>60718.71</v>
      </c>
      <c r="D265" s="19">
        <f>LN(Table1[[#This Row],[BSE_SENSEX]]/C264)</f>
        <v>5.2748890481708801E-4</v>
      </c>
      <c r="E265" s="25">
        <f t="shared" ca="1" si="5"/>
        <v>60686.69</v>
      </c>
      <c r="R265" s="18">
        <v>33614.012218645425</v>
      </c>
    </row>
    <row r="266" spans="1:18" ht="25" customHeight="1" x14ac:dyDescent="0.3">
      <c r="A266" s="7">
        <v>44516</v>
      </c>
      <c r="B266" s="3">
        <v>264</v>
      </c>
      <c r="C266" s="4">
        <v>60322.37</v>
      </c>
      <c r="D266" s="19">
        <f>LN(Table1[[#This Row],[BSE_SENSEX]]/C265)</f>
        <v>-6.5488744236269414E-3</v>
      </c>
      <c r="E266" s="25">
        <f t="shared" ca="1" si="5"/>
        <v>60718.71</v>
      </c>
      <c r="R266" s="18">
        <v>33668.307767995451</v>
      </c>
    </row>
    <row r="267" spans="1:18" ht="25" customHeight="1" x14ac:dyDescent="0.3">
      <c r="A267" s="7">
        <v>44517</v>
      </c>
      <c r="B267" s="3">
        <v>265</v>
      </c>
      <c r="C267" s="4">
        <v>60008.33</v>
      </c>
      <c r="D267" s="19">
        <f>LN(Table1[[#This Row],[BSE_SENSEX]]/C266)</f>
        <v>-5.2196274598008364E-3</v>
      </c>
      <c r="E267" s="25">
        <f t="shared" ca="1" si="5"/>
        <v>60322.37</v>
      </c>
      <c r="R267" s="18">
        <v>33484.981718290481</v>
      </c>
    </row>
    <row r="268" spans="1:18" ht="25" customHeight="1" x14ac:dyDescent="0.3">
      <c r="A268" s="7">
        <v>44518</v>
      </c>
      <c r="B268" s="3">
        <v>266</v>
      </c>
      <c r="C268" s="4">
        <v>59636.01</v>
      </c>
      <c r="D268" s="19">
        <f>LN(Table1[[#This Row],[BSE_SENSEX]]/C267)</f>
        <v>-6.223799668890779E-3</v>
      </c>
      <c r="E268" s="25">
        <f t="shared" ca="1" si="5"/>
        <v>60008.33</v>
      </c>
      <c r="R268" s="18">
        <v>34423.256782966077</v>
      </c>
    </row>
    <row r="269" spans="1:18" ht="25" customHeight="1" x14ac:dyDescent="0.3">
      <c r="A269" s="7">
        <v>44522</v>
      </c>
      <c r="B269" s="3">
        <v>267</v>
      </c>
      <c r="C269" s="4">
        <v>58465.89</v>
      </c>
      <c r="D269" s="19">
        <f>LN(Table1[[#This Row],[BSE_SENSEX]]/C268)</f>
        <v>-1.9816078990810022E-2</v>
      </c>
      <c r="E269" s="25">
        <f t="shared" ca="1" si="5"/>
        <v>59636.01</v>
      </c>
      <c r="R269" s="18">
        <v>35962.218413089147</v>
      </c>
    </row>
    <row r="270" spans="1:18" ht="25" customHeight="1" x14ac:dyDescent="0.3">
      <c r="A270" s="7">
        <v>44523</v>
      </c>
      <c r="B270" s="3">
        <v>268</v>
      </c>
      <c r="C270" s="4">
        <v>58664.33</v>
      </c>
      <c r="D270" s="19">
        <f>LN(Table1[[#This Row],[BSE_SENSEX]]/C269)</f>
        <v>3.3883687720922461E-3</v>
      </c>
      <c r="E270" s="25">
        <f t="shared" ca="1" si="5"/>
        <v>58465.89</v>
      </c>
      <c r="R270" s="18">
        <v>36707.185403788681</v>
      </c>
    </row>
    <row r="271" spans="1:18" ht="25" customHeight="1" x14ac:dyDescent="0.3">
      <c r="A271" s="7">
        <v>44524</v>
      </c>
      <c r="B271" s="3">
        <v>269</v>
      </c>
      <c r="C271" s="4">
        <v>58340.99</v>
      </c>
      <c r="D271" s="19">
        <f>LN(Table1[[#This Row],[BSE_SENSEX]]/C270)</f>
        <v>-5.5269422465737891E-3</v>
      </c>
      <c r="E271" s="25">
        <f t="shared" ca="1" si="5"/>
        <v>58664.33</v>
      </c>
      <c r="R271" s="18">
        <v>37414.6328287816</v>
      </c>
    </row>
    <row r="272" spans="1:18" ht="25" customHeight="1" x14ac:dyDescent="0.3">
      <c r="A272" s="7">
        <v>44525</v>
      </c>
      <c r="B272" s="3">
        <v>270</v>
      </c>
      <c r="C272" s="4">
        <v>58795.09</v>
      </c>
      <c r="D272" s="19">
        <f>LN(Table1[[#This Row],[BSE_SENSEX]]/C271)</f>
        <v>7.7534142318211327E-3</v>
      </c>
      <c r="E272" s="25">
        <f t="shared" ca="1" si="5"/>
        <v>58340.99</v>
      </c>
      <c r="R272" s="18">
        <v>37601.392519514506</v>
      </c>
    </row>
    <row r="273" spans="1:18" ht="25" customHeight="1" x14ac:dyDescent="0.3">
      <c r="A273" s="7">
        <v>44526</v>
      </c>
      <c r="B273" s="3">
        <v>271</v>
      </c>
      <c r="C273" s="4">
        <v>57107.15</v>
      </c>
      <c r="D273" s="19">
        <f>LN(Table1[[#This Row],[BSE_SENSEX]]/C272)</f>
        <v>-2.9129020279701188E-2</v>
      </c>
      <c r="E273" s="25">
        <f t="shared" ca="1" si="5"/>
        <v>58795.09</v>
      </c>
      <c r="R273" s="18">
        <v>37233.606263698726</v>
      </c>
    </row>
    <row r="274" spans="1:18" ht="25" customHeight="1" x14ac:dyDescent="0.3">
      <c r="A274" s="7">
        <v>44529</v>
      </c>
      <c r="B274" s="3">
        <v>272</v>
      </c>
      <c r="C274" s="4">
        <v>57260.58</v>
      </c>
      <c r="D274" s="19">
        <f>LN(Table1[[#This Row],[BSE_SENSEX]]/C273)</f>
        <v>2.6831011168203622E-3</v>
      </c>
      <c r="E274" s="25">
        <f t="shared" ca="1" si="5"/>
        <v>57107.15</v>
      </c>
      <c r="R274" s="18">
        <v>36761.171358912041</v>
      </c>
    </row>
    <row r="275" spans="1:18" ht="25" customHeight="1" x14ac:dyDescent="0.3">
      <c r="A275" s="7">
        <v>44530</v>
      </c>
      <c r="B275" s="3">
        <v>273</v>
      </c>
      <c r="C275" s="4">
        <v>57064.87</v>
      </c>
      <c r="D275" s="19">
        <f>LN(Table1[[#This Row],[BSE_SENSEX]]/C274)</f>
        <v>-3.4237379546848221E-3</v>
      </c>
      <c r="E275" s="25">
        <f t="shared" ca="1" si="5"/>
        <v>57260.58</v>
      </c>
      <c r="R275" s="18">
        <v>36746.975883356157</v>
      </c>
    </row>
    <row r="276" spans="1:18" ht="25" customHeight="1" x14ac:dyDescent="0.3">
      <c r="A276" s="7">
        <v>44531</v>
      </c>
      <c r="B276" s="3">
        <v>274</v>
      </c>
      <c r="C276" s="4">
        <v>57684.79</v>
      </c>
      <c r="D276" s="19">
        <f>LN(Table1[[#This Row],[BSE_SENSEX]]/C275)</f>
        <v>1.0804843012449591E-2</v>
      </c>
      <c r="E276" s="25">
        <f t="shared" ca="1" si="5"/>
        <v>57064.87</v>
      </c>
      <c r="R276" s="18">
        <v>37263.148634362311</v>
      </c>
    </row>
    <row r="277" spans="1:18" ht="25" customHeight="1" x14ac:dyDescent="0.3">
      <c r="A277" s="7">
        <v>44532</v>
      </c>
      <c r="B277" s="3">
        <v>275</v>
      </c>
      <c r="C277" s="4">
        <v>58461.29</v>
      </c>
      <c r="D277" s="19">
        <f>LN(Table1[[#This Row],[BSE_SENSEX]]/C276)</f>
        <v>1.3371291898307351E-2</v>
      </c>
      <c r="E277" s="25">
        <f t="shared" ca="1" si="5"/>
        <v>57684.79</v>
      </c>
      <c r="R277" s="18">
        <v>36970.570104426239</v>
      </c>
    </row>
    <row r="278" spans="1:18" ht="25" customHeight="1" x14ac:dyDescent="0.3">
      <c r="A278" s="7">
        <v>44533</v>
      </c>
      <c r="B278" s="3">
        <v>276</v>
      </c>
      <c r="C278" s="4">
        <v>57696.46</v>
      </c>
      <c r="D278" s="19">
        <f>LN(Table1[[#This Row],[BSE_SENSEX]]/C277)</f>
        <v>-1.3169005997612138E-2</v>
      </c>
      <c r="E278" s="25">
        <f t="shared" ca="1" si="5"/>
        <v>58461.29</v>
      </c>
      <c r="R278" s="18">
        <v>37176.771449707398</v>
      </c>
    </row>
    <row r="279" spans="1:18" ht="25" customHeight="1" x14ac:dyDescent="0.3">
      <c r="A279" s="7">
        <v>44536</v>
      </c>
      <c r="B279" s="3">
        <v>277</v>
      </c>
      <c r="C279" s="4">
        <v>56747.14</v>
      </c>
      <c r="D279" s="19">
        <f>LN(Table1[[#This Row],[BSE_SENSEX]]/C278)</f>
        <v>-1.65905611964005E-2</v>
      </c>
      <c r="E279" s="25">
        <f t="shared" ca="1" si="5"/>
        <v>57696.46</v>
      </c>
      <c r="R279" s="18">
        <v>36188.454826448091</v>
      </c>
    </row>
    <row r="280" spans="1:18" ht="25" customHeight="1" x14ac:dyDescent="0.3">
      <c r="A280" s="7">
        <v>44537</v>
      </c>
      <c r="B280" s="3">
        <v>278</v>
      </c>
      <c r="C280" s="4">
        <v>57633.65</v>
      </c>
      <c r="D280" s="19">
        <f>LN(Table1[[#This Row],[BSE_SENSEX]]/C279)</f>
        <v>1.5501339895738743E-2</v>
      </c>
      <c r="E280" s="25">
        <f t="shared" ca="1" si="5"/>
        <v>56747.14</v>
      </c>
      <c r="R280" s="18">
        <v>36686.452840462836</v>
      </c>
    </row>
    <row r="281" spans="1:18" ht="25" customHeight="1" x14ac:dyDescent="0.3">
      <c r="A281" s="7">
        <v>44538</v>
      </c>
      <c r="B281" s="3">
        <v>279</v>
      </c>
      <c r="C281" s="4">
        <v>58649.68</v>
      </c>
      <c r="D281" s="19">
        <f>LN(Table1[[#This Row],[BSE_SENSEX]]/C280)</f>
        <v>1.7475520477583321E-2</v>
      </c>
      <c r="E281" s="25">
        <f t="shared" ca="1" si="5"/>
        <v>57633.65</v>
      </c>
      <c r="R281" s="18">
        <v>36351.795647853818</v>
      </c>
    </row>
    <row r="282" spans="1:18" ht="25" customHeight="1" x14ac:dyDescent="0.3">
      <c r="A282" s="7">
        <v>44539</v>
      </c>
      <c r="B282" s="3">
        <v>280</v>
      </c>
      <c r="C282" s="4">
        <v>58807.13</v>
      </c>
      <c r="D282" s="19">
        <f>LN(Table1[[#This Row],[BSE_SENSEX]]/C281)</f>
        <v>2.6809870676461458E-3</v>
      </c>
      <c r="E282" s="25">
        <f t="shared" ca="1" si="5"/>
        <v>58649.68</v>
      </c>
      <c r="R282" s="18">
        <v>36089.289860185148</v>
      </c>
    </row>
    <row r="283" spans="1:18" ht="25" customHeight="1" x14ac:dyDescent="0.3">
      <c r="A283" s="7">
        <v>44540</v>
      </c>
      <c r="B283" s="3">
        <v>281</v>
      </c>
      <c r="C283" s="4">
        <v>58786.67</v>
      </c>
      <c r="D283" s="19">
        <f>LN(Table1[[#This Row],[BSE_SENSEX]]/C282)</f>
        <v>-3.4797753293883935E-4</v>
      </c>
      <c r="E283" s="25">
        <f t="shared" ca="1" si="5"/>
        <v>58807.13</v>
      </c>
      <c r="R283" s="18">
        <v>35187.063983246808</v>
      </c>
    </row>
    <row r="284" spans="1:18" ht="25" customHeight="1" x14ac:dyDescent="0.3">
      <c r="A284" s="7">
        <v>44543</v>
      </c>
      <c r="B284" s="3">
        <v>282</v>
      </c>
      <c r="C284" s="4">
        <v>58283.42</v>
      </c>
      <c r="D284" s="19">
        <f>LN(Table1[[#This Row],[BSE_SENSEX]]/C283)</f>
        <v>-8.5974666948084415E-3</v>
      </c>
      <c r="E284" s="25">
        <f t="shared" ca="1" si="5"/>
        <v>58786.67</v>
      </c>
      <c r="R284" s="18">
        <v>34864.533406774637</v>
      </c>
    </row>
    <row r="285" spans="1:18" ht="25" customHeight="1" x14ac:dyDescent="0.3">
      <c r="A285" s="7">
        <v>44544</v>
      </c>
      <c r="B285" s="3">
        <v>283</v>
      </c>
      <c r="C285" s="4">
        <v>58117.09</v>
      </c>
      <c r="D285" s="19">
        <f>LN(Table1[[#This Row],[BSE_SENSEX]]/C284)</f>
        <v>-2.8578932035449697E-3</v>
      </c>
      <c r="E285" s="25">
        <f t="shared" ca="1" si="5"/>
        <v>58283.42</v>
      </c>
      <c r="R285" s="18">
        <v>33578.403049918692</v>
      </c>
    </row>
    <row r="286" spans="1:18" ht="25" customHeight="1" x14ac:dyDescent="0.3">
      <c r="A286" s="7">
        <v>44545</v>
      </c>
      <c r="B286" s="3">
        <v>284</v>
      </c>
      <c r="C286" s="4">
        <v>57788.03</v>
      </c>
      <c r="D286" s="19">
        <f>LN(Table1[[#This Row],[BSE_SENSEX]]/C285)</f>
        <v>-5.6781078195504483E-3</v>
      </c>
      <c r="E286" s="25">
        <f t="shared" ca="1" si="5"/>
        <v>58117.09</v>
      </c>
      <c r="R286" s="18">
        <v>33924.564832927746</v>
      </c>
    </row>
    <row r="287" spans="1:18" ht="25" customHeight="1" x14ac:dyDescent="0.3">
      <c r="A287" s="7">
        <v>44546</v>
      </c>
      <c r="B287" s="3">
        <v>285</v>
      </c>
      <c r="C287" s="4">
        <v>57901.14</v>
      </c>
      <c r="D287" s="19">
        <f>LN(Table1[[#This Row],[BSE_SENSEX]]/C286)</f>
        <v>1.9554126983705828E-3</v>
      </c>
      <c r="E287" s="25">
        <f t="shared" ca="1" si="5"/>
        <v>57788.03</v>
      </c>
      <c r="R287" s="18">
        <v>33634.055964825922</v>
      </c>
    </row>
    <row r="288" spans="1:18" ht="25" customHeight="1" x14ac:dyDescent="0.3">
      <c r="A288" s="7">
        <v>44547</v>
      </c>
      <c r="B288" s="3">
        <v>286</v>
      </c>
      <c r="C288" s="4">
        <v>57011.74</v>
      </c>
      <c r="D288" s="19">
        <f>LN(Table1[[#This Row],[BSE_SENSEX]]/C287)</f>
        <v>-1.5479861965322049E-2</v>
      </c>
      <c r="E288" s="25">
        <f t="shared" ca="1" si="5"/>
        <v>57901.14</v>
      </c>
      <c r="R288" s="18">
        <v>34418.634461897127</v>
      </c>
    </row>
    <row r="289" spans="1:18" ht="25" customHeight="1" x14ac:dyDescent="0.3">
      <c r="A289" s="7">
        <v>44550</v>
      </c>
      <c r="B289" s="3">
        <v>287</v>
      </c>
      <c r="C289" s="4">
        <v>55822.01</v>
      </c>
      <c r="D289" s="19">
        <f>LN(Table1[[#This Row],[BSE_SENSEX]]/C288)</f>
        <v>-2.1088975480019697E-2</v>
      </c>
      <c r="E289" s="25">
        <f t="shared" ca="1" si="5"/>
        <v>57011.74</v>
      </c>
      <c r="R289" s="18">
        <v>34104.671786146857</v>
      </c>
    </row>
    <row r="290" spans="1:18" ht="25" customHeight="1" x14ac:dyDescent="0.3">
      <c r="A290" s="7">
        <v>44551</v>
      </c>
      <c r="B290" s="3">
        <v>288</v>
      </c>
      <c r="C290" s="4">
        <v>56319.01</v>
      </c>
      <c r="D290" s="19">
        <f>LN(Table1[[#This Row],[BSE_SENSEX]]/C289)</f>
        <v>8.8638975113393987E-3</v>
      </c>
      <c r="E290" s="25">
        <f t="shared" ca="1" si="5"/>
        <v>55822.01</v>
      </c>
      <c r="R290" s="18">
        <v>34073.980121544344</v>
      </c>
    </row>
    <row r="291" spans="1:18" ht="25" customHeight="1" x14ac:dyDescent="0.3">
      <c r="A291" s="7">
        <v>44552</v>
      </c>
      <c r="B291" s="3">
        <v>289</v>
      </c>
      <c r="C291" s="4">
        <v>56930.559999999998</v>
      </c>
      <c r="D291" s="19">
        <f>LN(Table1[[#This Row],[BSE_SENSEX]]/C290)</f>
        <v>1.0800145985810543E-2</v>
      </c>
      <c r="E291" s="25">
        <f t="shared" ca="1" si="5"/>
        <v>56319.01</v>
      </c>
      <c r="R291" s="18">
        <v>33585.664435160281</v>
      </c>
    </row>
    <row r="292" spans="1:18" ht="25" customHeight="1" x14ac:dyDescent="0.3">
      <c r="A292" s="7">
        <v>44553</v>
      </c>
      <c r="B292" s="3">
        <v>290</v>
      </c>
      <c r="C292" s="4">
        <v>57315.28</v>
      </c>
      <c r="D292" s="19">
        <f>LN(Table1[[#This Row],[BSE_SENSEX]]/C291)</f>
        <v>6.7349752820241599E-3</v>
      </c>
      <c r="E292" s="25">
        <f t="shared" ca="1" si="5"/>
        <v>56930.559999999998</v>
      </c>
      <c r="R292" s="18">
        <v>32943.930490991326</v>
      </c>
    </row>
    <row r="293" spans="1:18" ht="25" customHeight="1" x14ac:dyDescent="0.3">
      <c r="A293" s="7">
        <v>44554</v>
      </c>
      <c r="B293" s="3">
        <v>291</v>
      </c>
      <c r="C293" s="4">
        <v>57124.31</v>
      </c>
      <c r="D293" s="19">
        <f>LN(Table1[[#This Row],[BSE_SENSEX]]/C292)</f>
        <v>-3.3374844713220386E-3</v>
      </c>
      <c r="E293" s="25">
        <f t="shared" ca="1" si="5"/>
        <v>57315.28</v>
      </c>
      <c r="R293" s="18">
        <v>33360.19143589677</v>
      </c>
    </row>
    <row r="294" spans="1:18" ht="25" customHeight="1" x14ac:dyDescent="0.3">
      <c r="A294" s="7">
        <v>44557</v>
      </c>
      <c r="B294" s="3">
        <v>292</v>
      </c>
      <c r="C294" s="4">
        <v>57420.24</v>
      </c>
      <c r="D294" s="19">
        <f>LN(Table1[[#This Row],[BSE_SENSEX]]/C293)</f>
        <v>5.1670840456977309E-3</v>
      </c>
      <c r="E294" s="25">
        <f t="shared" ca="1" si="5"/>
        <v>57124.31</v>
      </c>
      <c r="R294" s="18">
        <v>33430.444231773821</v>
      </c>
    </row>
    <row r="295" spans="1:18" ht="25" customHeight="1" x14ac:dyDescent="0.3">
      <c r="A295" s="7">
        <v>44558</v>
      </c>
      <c r="B295" s="3">
        <v>293</v>
      </c>
      <c r="C295" s="4">
        <v>57897.48</v>
      </c>
      <c r="D295" s="19">
        <f>LN(Table1[[#This Row],[BSE_SENSEX]]/C294)</f>
        <v>8.2770059032200548E-3</v>
      </c>
      <c r="E295" s="25">
        <f t="shared" ca="1" si="5"/>
        <v>57420.24</v>
      </c>
      <c r="R295" s="18">
        <v>33083.267858913212</v>
      </c>
    </row>
    <row r="296" spans="1:18" ht="25" customHeight="1" x14ac:dyDescent="0.3">
      <c r="A296" s="7">
        <v>44559</v>
      </c>
      <c r="B296" s="3">
        <v>294</v>
      </c>
      <c r="C296" s="4">
        <v>57806.49</v>
      </c>
      <c r="D296" s="19">
        <f>LN(Table1[[#This Row],[BSE_SENSEX]]/C295)</f>
        <v>-1.5728072037114555E-3</v>
      </c>
      <c r="E296" s="25">
        <f t="shared" ca="1" si="5"/>
        <v>57897.48</v>
      </c>
      <c r="R296" s="18">
        <v>32860.557772756663</v>
      </c>
    </row>
    <row r="297" spans="1:18" ht="25" customHeight="1" x14ac:dyDescent="0.3">
      <c r="A297" s="7">
        <v>44560</v>
      </c>
      <c r="B297" s="3">
        <v>295</v>
      </c>
      <c r="C297" s="4">
        <v>57794.32</v>
      </c>
      <c r="D297" s="19">
        <f>LN(Table1[[#This Row],[BSE_SENSEX]]/C296)</f>
        <v>-2.1055215867365641E-4</v>
      </c>
      <c r="E297" s="25">
        <f t="shared" ca="1" si="5"/>
        <v>57806.49</v>
      </c>
      <c r="R297" s="18">
        <v>31818.470489777053</v>
      </c>
    </row>
    <row r="298" spans="1:18" ht="25" customHeight="1" x14ac:dyDescent="0.3">
      <c r="A298" s="7">
        <v>44561</v>
      </c>
      <c r="B298" s="3">
        <v>296</v>
      </c>
      <c r="C298" s="4">
        <v>58253.82</v>
      </c>
      <c r="D298" s="19">
        <f>LN(Table1[[#This Row],[BSE_SENSEX]]/C297)</f>
        <v>7.9191687413812696E-3</v>
      </c>
      <c r="E298" s="25">
        <f t="shared" ca="1" si="5"/>
        <v>57794.32</v>
      </c>
      <c r="R298" s="18">
        <v>32217.409199156602</v>
      </c>
    </row>
    <row r="299" spans="1:18" ht="25" customHeight="1" x14ac:dyDescent="0.3">
      <c r="A299" s="7">
        <v>44564</v>
      </c>
      <c r="B299" s="3">
        <v>297</v>
      </c>
      <c r="C299" s="4">
        <v>59183.22</v>
      </c>
      <c r="D299" s="19">
        <f>LN(Table1[[#This Row],[BSE_SENSEX]]/C298)</f>
        <v>1.5828386070902721E-2</v>
      </c>
      <c r="E299" s="25">
        <f t="shared" ca="1" si="5"/>
        <v>58253.82</v>
      </c>
      <c r="R299" s="18">
        <v>32163.161027002618</v>
      </c>
    </row>
    <row r="300" spans="1:18" ht="25" customHeight="1" x14ac:dyDescent="0.3">
      <c r="A300" s="7">
        <v>44565</v>
      </c>
      <c r="B300" s="3">
        <v>298</v>
      </c>
      <c r="C300" s="4">
        <v>59855.93</v>
      </c>
      <c r="D300" s="19">
        <f>LN(Table1[[#This Row],[BSE_SENSEX]]/C299)</f>
        <v>1.1302452366084284E-2</v>
      </c>
      <c r="E300" s="25">
        <f t="shared" ca="1" si="5"/>
        <v>59183.22</v>
      </c>
      <c r="R300" s="18">
        <v>32225.677016149446</v>
      </c>
    </row>
    <row r="301" spans="1:18" ht="25" customHeight="1" x14ac:dyDescent="0.3">
      <c r="A301" s="7">
        <v>44566</v>
      </c>
      <c r="B301" s="3">
        <v>299</v>
      </c>
      <c r="C301" s="4">
        <v>60223.15</v>
      </c>
      <c r="D301" s="19">
        <f>LN(Table1[[#This Row],[BSE_SENSEX]]/C300)</f>
        <v>6.1163217571125863E-3</v>
      </c>
      <c r="E301" s="25">
        <f t="shared" ca="1" si="5"/>
        <v>59855.93</v>
      </c>
      <c r="R301" s="18">
        <v>32144.706439159338</v>
      </c>
    </row>
    <row r="302" spans="1:18" ht="25" customHeight="1" x14ac:dyDescent="0.3">
      <c r="A302" s="7">
        <v>44567</v>
      </c>
      <c r="B302" s="3">
        <v>300</v>
      </c>
      <c r="C302" s="4">
        <v>59601.84</v>
      </c>
      <c r="D302" s="19">
        <f>LN(Table1[[#This Row],[BSE_SENSEX]]/C301)</f>
        <v>-1.0370383810835968E-2</v>
      </c>
      <c r="E302" s="25">
        <f t="shared" ca="1" si="5"/>
        <v>60223.15</v>
      </c>
      <c r="R302" s="18">
        <v>32200.118372737878</v>
      </c>
    </row>
    <row r="303" spans="1:18" ht="25" customHeight="1" x14ac:dyDescent="0.3">
      <c r="A303" s="7">
        <v>44568</v>
      </c>
      <c r="B303" s="3">
        <v>301</v>
      </c>
      <c r="C303" s="4">
        <v>59744.65</v>
      </c>
      <c r="D303" s="19">
        <f>LN(Table1[[#This Row],[BSE_SENSEX]]/C302)</f>
        <v>2.3932009757633012E-3</v>
      </c>
      <c r="E303" s="25">
        <f t="shared" ca="1" si="5"/>
        <v>59601.84</v>
      </c>
      <c r="R303" s="18">
        <v>33291.132183787275</v>
      </c>
    </row>
    <row r="304" spans="1:18" ht="25" customHeight="1" x14ac:dyDescent="0.3">
      <c r="A304" s="7">
        <v>44571</v>
      </c>
      <c r="B304" s="3">
        <v>302</v>
      </c>
      <c r="C304" s="4">
        <v>60395.63</v>
      </c>
      <c r="D304" s="19">
        <f>LN(Table1[[#This Row],[BSE_SENSEX]]/C303)</f>
        <v>1.0837104276188917E-2</v>
      </c>
      <c r="E304" s="25">
        <f t="shared" ca="1" si="5"/>
        <v>59744.65</v>
      </c>
      <c r="R304" s="18">
        <v>32504.496857279635</v>
      </c>
    </row>
    <row r="305" spans="1:18" ht="25" customHeight="1" x14ac:dyDescent="0.3">
      <c r="A305" s="7">
        <v>44572</v>
      </c>
      <c r="B305" s="3">
        <v>303</v>
      </c>
      <c r="C305" s="4">
        <v>60616.89</v>
      </c>
      <c r="D305" s="19">
        <f>LN(Table1[[#This Row],[BSE_SENSEX]]/C304)</f>
        <v>3.6568157834066563E-3</v>
      </c>
      <c r="E305" s="25">
        <f t="shared" ca="1" si="5"/>
        <v>60395.63</v>
      </c>
      <c r="R305" s="18">
        <v>32744.690379022646</v>
      </c>
    </row>
    <row r="306" spans="1:18" ht="25" customHeight="1" x14ac:dyDescent="0.3">
      <c r="A306" s="7">
        <v>44573</v>
      </c>
      <c r="B306" s="3">
        <v>304</v>
      </c>
      <c r="C306" s="4">
        <v>61150.04</v>
      </c>
      <c r="D306" s="19">
        <f>LN(Table1[[#This Row],[BSE_SENSEX]]/C305)</f>
        <v>8.7569491488189259E-3</v>
      </c>
      <c r="E306" s="25">
        <f t="shared" ca="1" si="5"/>
        <v>60616.89</v>
      </c>
      <c r="R306" s="18">
        <v>32099.401938285053</v>
      </c>
    </row>
    <row r="307" spans="1:18" ht="25" customHeight="1" x14ac:dyDescent="0.3">
      <c r="A307" s="7">
        <v>44574</v>
      </c>
      <c r="B307" s="3">
        <v>305</v>
      </c>
      <c r="C307" s="4">
        <v>61235.3</v>
      </c>
      <c r="D307" s="19">
        <f>LN(Table1[[#This Row],[BSE_SENSEX]]/C306)</f>
        <v>1.3933043580695533E-3</v>
      </c>
      <c r="E307" s="25">
        <f t="shared" ca="1" si="5"/>
        <v>61150.04</v>
      </c>
      <c r="R307" s="18">
        <v>32148.366643949266</v>
      </c>
    </row>
    <row r="308" spans="1:18" ht="25" customHeight="1" x14ac:dyDescent="0.3">
      <c r="A308" s="7">
        <v>44575</v>
      </c>
      <c r="B308" s="3">
        <v>306</v>
      </c>
      <c r="C308" s="4">
        <v>61223.03</v>
      </c>
      <c r="D308" s="19">
        <f>LN(Table1[[#This Row],[BSE_SENSEX]]/C307)</f>
        <v>-2.0039469819760583E-4</v>
      </c>
      <c r="E308" s="25">
        <f t="shared" ca="1" si="5"/>
        <v>61235.3</v>
      </c>
      <c r="R308" s="18">
        <v>31990.844139140048</v>
      </c>
    </row>
    <row r="309" spans="1:18" ht="25" customHeight="1" x14ac:dyDescent="0.3">
      <c r="A309" s="7">
        <v>44578</v>
      </c>
      <c r="B309" s="3">
        <v>307</v>
      </c>
      <c r="C309" s="4">
        <v>61308.91</v>
      </c>
      <c r="D309" s="19">
        <f>LN(Table1[[#This Row],[BSE_SENSEX]]/C308)</f>
        <v>1.4017571918359412E-3</v>
      </c>
      <c r="E309" s="25">
        <f t="shared" ca="1" si="5"/>
        <v>61223.03</v>
      </c>
      <c r="R309" s="18">
        <v>31735.071431092019</v>
      </c>
    </row>
    <row r="310" spans="1:18" ht="25" customHeight="1" x14ac:dyDescent="0.3">
      <c r="A310" s="7">
        <v>44579</v>
      </c>
      <c r="B310" s="3">
        <v>308</v>
      </c>
      <c r="C310" s="4">
        <v>60754.86</v>
      </c>
      <c r="D310" s="19">
        <f>LN(Table1[[#This Row],[BSE_SENSEX]]/C309)</f>
        <v>-9.0781040930373747E-3</v>
      </c>
      <c r="E310" s="25">
        <f t="shared" ca="1" si="5"/>
        <v>61308.91</v>
      </c>
      <c r="R310" s="18">
        <v>32119.829949931842</v>
      </c>
    </row>
    <row r="311" spans="1:18" ht="25" customHeight="1" x14ac:dyDescent="0.3">
      <c r="A311" s="7">
        <v>44580</v>
      </c>
      <c r="B311" s="3">
        <v>309</v>
      </c>
      <c r="C311" s="4">
        <v>60098.82</v>
      </c>
      <c r="D311" s="19">
        <f>LN(Table1[[#This Row],[BSE_SENSEX]]/C310)</f>
        <v>-1.0856871615842667E-2</v>
      </c>
      <c r="E311" s="25">
        <f t="shared" ca="1" si="5"/>
        <v>60754.86</v>
      </c>
      <c r="R311" s="18">
        <v>31965.210958298147</v>
      </c>
    </row>
    <row r="312" spans="1:18" ht="25" customHeight="1" x14ac:dyDescent="0.3">
      <c r="A312" s="7">
        <v>44581</v>
      </c>
      <c r="B312" s="3">
        <v>310</v>
      </c>
      <c r="C312" s="4">
        <v>59464.62</v>
      </c>
      <c r="D312" s="19">
        <f>LN(Table1[[#This Row],[BSE_SENSEX]]/C311)</f>
        <v>-1.060869355982515E-2</v>
      </c>
      <c r="E312" s="25">
        <f t="shared" ca="1" si="5"/>
        <v>60098.82</v>
      </c>
      <c r="R312" s="18">
        <v>31435.298845521069</v>
      </c>
    </row>
    <row r="313" spans="1:18" ht="25" customHeight="1" x14ac:dyDescent="0.3">
      <c r="A313" s="7">
        <v>44582</v>
      </c>
      <c r="B313" s="3">
        <v>311</v>
      </c>
      <c r="C313" s="4">
        <v>59037.18</v>
      </c>
      <c r="D313" s="19">
        <f>LN(Table1[[#This Row],[BSE_SENSEX]]/C312)</f>
        <v>-7.2140989213329574E-3</v>
      </c>
      <c r="E313" s="25">
        <f t="shared" ca="1" si="5"/>
        <v>59464.62</v>
      </c>
      <c r="R313" s="18">
        <v>31870.124883684104</v>
      </c>
    </row>
    <row r="314" spans="1:18" ht="25" customHeight="1" x14ac:dyDescent="0.3">
      <c r="A314" s="7">
        <v>44585</v>
      </c>
      <c r="B314" s="3">
        <v>312</v>
      </c>
      <c r="C314" s="4">
        <v>57491.51</v>
      </c>
      <c r="D314" s="19">
        <f>LN(Table1[[#This Row],[BSE_SENSEX]]/C313)</f>
        <v>-2.6530130196091344E-2</v>
      </c>
      <c r="E314" s="25">
        <f t="shared" ca="1" si="5"/>
        <v>59037.18</v>
      </c>
      <c r="R314" s="18">
        <v>31893.904296584678</v>
      </c>
    </row>
    <row r="315" spans="1:18" ht="25" customHeight="1" x14ac:dyDescent="0.3">
      <c r="A315" s="7">
        <v>44586</v>
      </c>
      <c r="B315" s="3">
        <v>313</v>
      </c>
      <c r="C315" s="4">
        <v>57858.15</v>
      </c>
      <c r="D315" s="19">
        <f>LN(Table1[[#This Row],[BSE_SENSEX]]/C314)</f>
        <v>6.3570405793896001E-3</v>
      </c>
      <c r="E315" s="25">
        <f t="shared" ca="1" si="5"/>
        <v>57491.51</v>
      </c>
      <c r="R315" s="18">
        <v>31891.264505884879</v>
      </c>
    </row>
    <row r="316" spans="1:18" ht="25" customHeight="1" x14ac:dyDescent="0.3">
      <c r="A316" s="7">
        <v>44588</v>
      </c>
      <c r="B316" s="3">
        <v>314</v>
      </c>
      <c r="C316" s="4">
        <v>57276.94</v>
      </c>
      <c r="D316" s="19">
        <f>LN(Table1[[#This Row],[BSE_SENSEX]]/C315)</f>
        <v>-1.0096225869439965E-2</v>
      </c>
      <c r="E316" s="25">
        <f t="shared" ca="1" si="5"/>
        <v>57858.15</v>
      </c>
      <c r="R316" s="18">
        <v>31520.198870825017</v>
      </c>
    </row>
    <row r="317" spans="1:18" ht="25" customHeight="1" x14ac:dyDescent="0.3">
      <c r="A317" s="7">
        <v>44589</v>
      </c>
      <c r="B317" s="3">
        <v>315</v>
      </c>
      <c r="C317" s="4">
        <v>57200.23</v>
      </c>
      <c r="D317" s="19">
        <f>LN(Table1[[#This Row],[BSE_SENSEX]]/C316)</f>
        <v>-1.3401800809971116E-3</v>
      </c>
      <c r="E317" s="25">
        <f t="shared" ca="1" si="5"/>
        <v>57276.94</v>
      </c>
      <c r="R317" s="18">
        <v>31387.605823329191</v>
      </c>
    </row>
    <row r="318" spans="1:18" ht="25" customHeight="1" x14ac:dyDescent="0.3">
      <c r="A318" s="7">
        <v>44592</v>
      </c>
      <c r="B318" s="3">
        <v>316</v>
      </c>
      <c r="C318" s="4">
        <v>58014.17</v>
      </c>
      <c r="D318" s="19">
        <f>LN(Table1[[#This Row],[BSE_SENSEX]]/C317)</f>
        <v>1.4129371695645375E-2</v>
      </c>
      <c r="E318" s="25">
        <f t="shared" ca="1" si="5"/>
        <v>57200.23</v>
      </c>
      <c r="R318" s="18">
        <v>31112.293815141151</v>
      </c>
    </row>
    <row r="319" spans="1:18" ht="25" customHeight="1" x14ac:dyDescent="0.3">
      <c r="A319" s="7">
        <v>44593</v>
      </c>
      <c r="B319" s="3">
        <v>317</v>
      </c>
      <c r="C319" s="4">
        <v>58862.57</v>
      </c>
      <c r="D319" s="19">
        <f>LN(Table1[[#This Row],[BSE_SENSEX]]/C318)</f>
        <v>1.4518113728778278E-2</v>
      </c>
      <c r="E319" s="25">
        <f t="shared" ca="1" si="5"/>
        <v>58014.17</v>
      </c>
      <c r="R319" s="18">
        <v>31503.202301052948</v>
      </c>
    </row>
    <row r="320" spans="1:18" ht="25" customHeight="1" x14ac:dyDescent="0.3">
      <c r="A320" s="7">
        <v>44594</v>
      </c>
      <c r="B320" s="3">
        <v>318</v>
      </c>
      <c r="C320" s="4">
        <v>59558.33</v>
      </c>
      <c r="D320" s="19">
        <f>LN(Table1[[#This Row],[BSE_SENSEX]]/C319)</f>
        <v>1.1750763689279601E-2</v>
      </c>
      <c r="E320" s="25">
        <f t="shared" ca="1" si="5"/>
        <v>58862.57</v>
      </c>
      <c r="R320" s="18">
        <v>31748.691914509574</v>
      </c>
    </row>
    <row r="321" spans="1:18" ht="25" customHeight="1" x14ac:dyDescent="0.3">
      <c r="A321" s="7">
        <v>44595</v>
      </c>
      <c r="B321" s="3">
        <v>319</v>
      </c>
      <c r="C321" s="4">
        <v>58788.02</v>
      </c>
      <c r="D321" s="19">
        <f>LN(Table1[[#This Row],[BSE_SENSEX]]/C320)</f>
        <v>-1.3018075820528234E-2</v>
      </c>
      <c r="E321" s="25">
        <f t="shared" ca="1" si="5"/>
        <v>59558.33</v>
      </c>
      <c r="R321" s="18">
        <v>31257.906072791393</v>
      </c>
    </row>
    <row r="322" spans="1:18" ht="25" customHeight="1" x14ac:dyDescent="0.3">
      <c r="A322" s="7">
        <v>44596</v>
      </c>
      <c r="B322" s="3">
        <v>320</v>
      </c>
      <c r="C322" s="4">
        <v>58644.82</v>
      </c>
      <c r="D322" s="19">
        <f>LN(Table1[[#This Row],[BSE_SENSEX]]/C321)</f>
        <v>-2.4388419964783315E-3</v>
      </c>
      <c r="E322" s="25">
        <f t="shared" ca="1" si="5"/>
        <v>58788.02</v>
      </c>
      <c r="R322" s="18">
        <v>31451.687529080504</v>
      </c>
    </row>
    <row r="323" spans="1:18" ht="25" customHeight="1" x14ac:dyDescent="0.3">
      <c r="A323" s="7">
        <v>44599</v>
      </c>
      <c r="B323" s="3">
        <v>321</v>
      </c>
      <c r="C323" s="4">
        <v>57621.19</v>
      </c>
      <c r="D323" s="19">
        <f>LN(Table1[[#This Row],[BSE_SENSEX]]/C322)</f>
        <v>-1.7608868659066919E-2</v>
      </c>
      <c r="E323" s="25">
        <f t="shared" ca="1" si="5"/>
        <v>58644.82</v>
      </c>
      <c r="R323" s="18">
        <v>31579.909994511228</v>
      </c>
    </row>
    <row r="324" spans="1:18" ht="25" customHeight="1" x14ac:dyDescent="0.3">
      <c r="A324" s="7">
        <v>44600</v>
      </c>
      <c r="B324" s="3">
        <v>322</v>
      </c>
      <c r="C324" s="4">
        <v>57808.58</v>
      </c>
      <c r="D324" s="19">
        <f>LN(Table1[[#This Row],[BSE_SENSEX]]/C323)</f>
        <v>3.2468255740290912E-3</v>
      </c>
      <c r="E324" s="25">
        <f t="shared" ref="E324:E387" ca="1" si="6">C323+C323*M322+M323*NORMSINV(RAND())*C323</f>
        <v>57621.19</v>
      </c>
      <c r="R324" s="18">
        <v>31838.138324437899</v>
      </c>
    </row>
    <row r="325" spans="1:18" ht="25" customHeight="1" x14ac:dyDescent="0.3">
      <c r="A325" s="7">
        <v>44601</v>
      </c>
      <c r="B325" s="3">
        <v>323</v>
      </c>
      <c r="C325" s="4">
        <v>58465.97</v>
      </c>
      <c r="D325" s="19">
        <f>LN(Table1[[#This Row],[BSE_SENSEX]]/C324)</f>
        <v>1.130766800919657E-2</v>
      </c>
      <c r="E325" s="25">
        <f t="shared" ca="1" si="6"/>
        <v>57808.58</v>
      </c>
      <c r="R325" s="18">
        <v>31742.649208849874</v>
      </c>
    </row>
    <row r="326" spans="1:18" ht="25" customHeight="1" x14ac:dyDescent="0.3">
      <c r="A326" s="7">
        <v>44602</v>
      </c>
      <c r="B326" s="3">
        <v>324</v>
      </c>
      <c r="C326" s="4">
        <v>58926.03</v>
      </c>
      <c r="D326" s="19">
        <f>LN(Table1[[#This Row],[BSE_SENSEX]]/C325)</f>
        <v>7.8380529391427374E-3</v>
      </c>
      <c r="E326" s="25">
        <f t="shared" ca="1" si="6"/>
        <v>58465.97</v>
      </c>
      <c r="R326" s="18">
        <v>31515.129878808853</v>
      </c>
    </row>
    <row r="327" spans="1:18" ht="25" customHeight="1" x14ac:dyDescent="0.3">
      <c r="A327" s="7">
        <v>44603</v>
      </c>
      <c r="B327" s="3">
        <v>325</v>
      </c>
      <c r="C327" s="4">
        <v>58152.92</v>
      </c>
      <c r="D327" s="19">
        <f>LN(Table1[[#This Row],[BSE_SENSEX]]/C326)</f>
        <v>-1.320683585143612E-2</v>
      </c>
      <c r="E327" s="25">
        <f t="shared" ca="1" si="6"/>
        <v>58926.03</v>
      </c>
      <c r="R327" s="18">
        <v>31635.203591459369</v>
      </c>
    </row>
    <row r="328" spans="1:18" ht="25" customHeight="1" x14ac:dyDescent="0.3">
      <c r="A328" s="7">
        <v>44606</v>
      </c>
      <c r="B328" s="3">
        <v>326</v>
      </c>
      <c r="C328" s="4">
        <v>56405.84</v>
      </c>
      <c r="D328" s="19">
        <f>LN(Table1[[#This Row],[BSE_SENSEX]]/C327)</f>
        <v>-3.0503393422474722E-2</v>
      </c>
      <c r="E328" s="25">
        <f t="shared" ca="1" si="6"/>
        <v>58152.92</v>
      </c>
      <c r="R328" s="18">
        <v>31381.504653021744</v>
      </c>
    </row>
    <row r="329" spans="1:18" ht="25" customHeight="1" x14ac:dyDescent="0.3">
      <c r="A329" s="7">
        <v>44607</v>
      </c>
      <c r="B329" s="3">
        <v>327</v>
      </c>
      <c r="C329" s="4">
        <v>58142.05</v>
      </c>
      <c r="D329" s="19">
        <f>LN(Table1[[#This Row],[BSE_SENSEX]]/C328)</f>
        <v>3.0316454984266248E-2</v>
      </c>
      <c r="E329" s="25">
        <f t="shared" ca="1" si="6"/>
        <v>56405.84</v>
      </c>
      <c r="R329" s="18">
        <v>31825.583692988224</v>
      </c>
    </row>
    <row r="330" spans="1:18" ht="25" customHeight="1" x14ac:dyDescent="0.3">
      <c r="A330" s="7">
        <v>44608</v>
      </c>
      <c r="B330" s="3">
        <v>328</v>
      </c>
      <c r="C330" s="4">
        <v>57996.68</v>
      </c>
      <c r="D330" s="19">
        <f>LN(Table1[[#This Row],[BSE_SENSEX]]/C329)</f>
        <v>-2.5033866982841838E-3</v>
      </c>
      <c r="E330" s="25">
        <f t="shared" ca="1" si="6"/>
        <v>58142.05</v>
      </c>
      <c r="R330" s="18">
        <v>31098.213111651512</v>
      </c>
    </row>
    <row r="331" spans="1:18" ht="25" customHeight="1" x14ac:dyDescent="0.3">
      <c r="A331" s="7">
        <v>44609</v>
      </c>
      <c r="B331" s="3">
        <v>329</v>
      </c>
      <c r="C331" s="4">
        <v>57892.01</v>
      </c>
      <c r="D331" s="19">
        <f>LN(Table1[[#This Row],[BSE_SENSEX]]/C330)</f>
        <v>-1.806389017977039E-3</v>
      </c>
      <c r="E331" s="25">
        <f t="shared" ca="1" si="6"/>
        <v>57996.68</v>
      </c>
      <c r="R331" s="18">
        <v>32311.228234217699</v>
      </c>
    </row>
    <row r="332" spans="1:18" ht="25" customHeight="1" x14ac:dyDescent="0.3">
      <c r="A332" s="7">
        <v>44610</v>
      </c>
      <c r="B332" s="3">
        <v>330</v>
      </c>
      <c r="C332" s="4">
        <v>57832.97</v>
      </c>
      <c r="D332" s="19">
        <f>LN(Table1[[#This Row],[BSE_SENSEX]]/C331)</f>
        <v>-1.0203502324612063E-3</v>
      </c>
      <c r="E332" s="25">
        <f t="shared" ca="1" si="6"/>
        <v>57892.01</v>
      </c>
      <c r="R332" s="18">
        <v>32064.936585229709</v>
      </c>
    </row>
    <row r="333" spans="1:18" ht="25" customHeight="1" x14ac:dyDescent="0.3">
      <c r="A333" s="7">
        <v>44613</v>
      </c>
      <c r="B333" s="3">
        <v>331</v>
      </c>
      <c r="C333" s="4">
        <v>57683.59</v>
      </c>
      <c r="D333" s="19">
        <f>LN(Table1[[#This Row],[BSE_SENSEX]]/C332)</f>
        <v>-2.5862972939303831E-3</v>
      </c>
      <c r="E333" s="25">
        <f t="shared" ca="1" si="6"/>
        <v>57832.97</v>
      </c>
      <c r="R333" s="18">
        <v>32333.247174235737</v>
      </c>
    </row>
    <row r="334" spans="1:18" ht="25" customHeight="1" x14ac:dyDescent="0.3">
      <c r="A334" s="7">
        <v>44614</v>
      </c>
      <c r="B334" s="3">
        <v>332</v>
      </c>
      <c r="C334" s="4">
        <v>57300.68</v>
      </c>
      <c r="D334" s="19">
        <f>LN(Table1[[#This Row],[BSE_SENSEX]]/C333)</f>
        <v>-6.6602399693659019E-3</v>
      </c>
      <c r="E334" s="25">
        <f t="shared" ca="1" si="6"/>
        <v>57683.59</v>
      </c>
      <c r="R334" s="18">
        <v>33173.057076442201</v>
      </c>
    </row>
    <row r="335" spans="1:18" ht="25" customHeight="1" x14ac:dyDescent="0.3">
      <c r="A335" s="7">
        <v>44615</v>
      </c>
      <c r="B335" s="3">
        <v>333</v>
      </c>
      <c r="C335" s="4">
        <v>57232.06</v>
      </c>
      <c r="D335" s="19">
        <f>LN(Table1[[#This Row],[BSE_SENSEX]]/C334)</f>
        <v>-1.1982601343606138E-3</v>
      </c>
      <c r="E335" s="25">
        <f t="shared" ca="1" si="6"/>
        <v>57300.68</v>
      </c>
      <c r="R335" s="18">
        <v>32714.593201902357</v>
      </c>
    </row>
    <row r="336" spans="1:18" ht="25" customHeight="1" x14ac:dyDescent="0.3">
      <c r="A336" s="7">
        <v>44616</v>
      </c>
      <c r="B336" s="3">
        <v>334</v>
      </c>
      <c r="C336" s="4">
        <v>54529.91</v>
      </c>
      <c r="D336" s="19">
        <f>LN(Table1[[#This Row],[BSE_SENSEX]]/C335)</f>
        <v>-4.8364872411687895E-2</v>
      </c>
      <c r="E336" s="25">
        <f t="shared" ca="1" si="6"/>
        <v>57232.06</v>
      </c>
      <c r="R336" s="18">
        <v>32945.765643917781</v>
      </c>
    </row>
    <row r="337" spans="1:18" ht="25" customHeight="1" x14ac:dyDescent="0.3">
      <c r="A337" s="7">
        <v>44617</v>
      </c>
      <c r="B337" s="3">
        <v>335</v>
      </c>
      <c r="C337" s="4">
        <v>55858.52</v>
      </c>
      <c r="D337" s="19">
        <f>LN(Table1[[#This Row],[BSE_SENSEX]]/C336)</f>
        <v>2.4072706888611545E-2</v>
      </c>
      <c r="E337" s="25">
        <f t="shared" ca="1" si="6"/>
        <v>54529.91</v>
      </c>
      <c r="R337" s="18">
        <v>32391.26477210136</v>
      </c>
    </row>
    <row r="338" spans="1:18" ht="25" customHeight="1" x14ac:dyDescent="0.3">
      <c r="A338" s="7">
        <v>44620</v>
      </c>
      <c r="B338" s="3">
        <v>336</v>
      </c>
      <c r="C338" s="4">
        <v>56247.28</v>
      </c>
      <c r="D338" s="19">
        <f>LN(Table1[[#This Row],[BSE_SENSEX]]/C337)</f>
        <v>6.9356190022191525E-3</v>
      </c>
      <c r="E338" s="25">
        <f t="shared" ca="1" si="6"/>
        <v>55858.52</v>
      </c>
      <c r="R338" s="18">
        <v>32579.362994632585</v>
      </c>
    </row>
    <row r="339" spans="1:18" ht="25" customHeight="1" x14ac:dyDescent="0.3">
      <c r="A339" s="7">
        <v>44622</v>
      </c>
      <c r="B339" s="3">
        <v>337</v>
      </c>
      <c r="C339" s="4">
        <v>55468.9</v>
      </c>
      <c r="D339" s="19">
        <f>LN(Table1[[#This Row],[BSE_SENSEX]]/C338)</f>
        <v>-1.3935181028321031E-2</v>
      </c>
      <c r="E339" s="25">
        <f t="shared" ca="1" si="6"/>
        <v>56247.28</v>
      </c>
      <c r="R339" s="18">
        <v>32596.43710742013</v>
      </c>
    </row>
    <row r="340" spans="1:18" ht="25" customHeight="1" x14ac:dyDescent="0.3">
      <c r="A340" s="7">
        <v>44623</v>
      </c>
      <c r="B340" s="3">
        <v>338</v>
      </c>
      <c r="C340" s="4">
        <v>55102.68</v>
      </c>
      <c r="D340" s="19">
        <f>LN(Table1[[#This Row],[BSE_SENSEX]]/C339)</f>
        <v>-6.6241495169710148E-3</v>
      </c>
      <c r="E340" s="25">
        <f t="shared" ca="1" si="6"/>
        <v>55468.9</v>
      </c>
      <c r="R340" s="18">
        <v>31487.626534979907</v>
      </c>
    </row>
    <row r="341" spans="1:18" ht="25" customHeight="1" x14ac:dyDescent="0.3">
      <c r="A341" s="7">
        <v>44624</v>
      </c>
      <c r="B341" s="3">
        <v>339</v>
      </c>
      <c r="C341" s="4">
        <v>54333.81</v>
      </c>
      <c r="D341" s="19">
        <f>LN(Table1[[#This Row],[BSE_SENSEX]]/C340)</f>
        <v>-1.405166870820943E-2</v>
      </c>
      <c r="E341" s="25">
        <f t="shared" ca="1" si="6"/>
        <v>55102.68</v>
      </c>
      <c r="R341" s="18">
        <v>31953.340134134305</v>
      </c>
    </row>
    <row r="342" spans="1:18" ht="25" customHeight="1" x14ac:dyDescent="0.3">
      <c r="A342" s="7">
        <v>44627</v>
      </c>
      <c r="B342" s="3">
        <v>340</v>
      </c>
      <c r="C342" s="4">
        <v>52842.75</v>
      </c>
      <c r="D342" s="19">
        <f>LN(Table1[[#This Row],[BSE_SENSEX]]/C341)</f>
        <v>-2.7826162900285736E-2</v>
      </c>
      <c r="E342" s="25">
        <f t="shared" ca="1" si="6"/>
        <v>54333.81</v>
      </c>
      <c r="R342" s="18">
        <v>32038.577533928543</v>
      </c>
    </row>
    <row r="343" spans="1:18" ht="25" customHeight="1" x14ac:dyDescent="0.3">
      <c r="A343" s="7">
        <v>44628</v>
      </c>
      <c r="B343" s="3">
        <v>341</v>
      </c>
      <c r="C343" s="4">
        <v>53424.09</v>
      </c>
      <c r="D343" s="19">
        <f>LN(Table1[[#This Row],[BSE_SENSEX]]/C342)</f>
        <v>1.0941245629979045E-2</v>
      </c>
      <c r="E343" s="25">
        <f t="shared" ca="1" si="6"/>
        <v>52842.75</v>
      </c>
      <c r="R343" s="18">
        <v>31788.641537711097</v>
      </c>
    </row>
    <row r="344" spans="1:18" ht="25" customHeight="1" x14ac:dyDescent="0.3">
      <c r="A344" s="7">
        <v>44629</v>
      </c>
      <c r="B344" s="3">
        <v>342</v>
      </c>
      <c r="C344" s="4">
        <v>54647.33</v>
      </c>
      <c r="D344" s="19">
        <f>LN(Table1[[#This Row],[BSE_SENSEX]]/C343)</f>
        <v>2.2638589234392728E-2</v>
      </c>
      <c r="E344" s="25">
        <f t="shared" ca="1" si="6"/>
        <v>53424.09</v>
      </c>
      <c r="R344" s="18">
        <v>31427.014744239383</v>
      </c>
    </row>
    <row r="345" spans="1:18" ht="25" customHeight="1" x14ac:dyDescent="0.3">
      <c r="A345" s="7">
        <v>44630</v>
      </c>
      <c r="B345" s="3">
        <v>343</v>
      </c>
      <c r="C345" s="4">
        <v>55464.39</v>
      </c>
      <c r="D345" s="19">
        <f>LN(Table1[[#This Row],[BSE_SENSEX]]/C344)</f>
        <v>1.4840836133133917E-2</v>
      </c>
      <c r="E345" s="25">
        <f t="shared" ca="1" si="6"/>
        <v>54647.33</v>
      </c>
      <c r="R345" s="18">
        <v>31190.956254605655</v>
      </c>
    </row>
    <row r="346" spans="1:18" ht="25" customHeight="1" x14ac:dyDescent="0.3">
      <c r="A346" s="7">
        <v>44631</v>
      </c>
      <c r="B346" s="3">
        <v>344</v>
      </c>
      <c r="C346" s="4">
        <v>55550.3</v>
      </c>
      <c r="D346" s="19">
        <f>LN(Table1[[#This Row],[BSE_SENSEX]]/C345)</f>
        <v>1.5477234075852921E-3</v>
      </c>
      <c r="E346" s="25">
        <f t="shared" ca="1" si="6"/>
        <v>55464.39</v>
      </c>
      <c r="R346" s="18">
        <v>31640.350730660375</v>
      </c>
    </row>
    <row r="347" spans="1:18" ht="25" customHeight="1" x14ac:dyDescent="0.3">
      <c r="A347" s="7">
        <v>44634</v>
      </c>
      <c r="B347" s="3">
        <v>345</v>
      </c>
      <c r="C347" s="4">
        <v>56486.02</v>
      </c>
      <c r="D347" s="19">
        <f>LN(Table1[[#This Row],[BSE_SENSEX]]/C346)</f>
        <v>1.6704257296215753E-2</v>
      </c>
      <c r="E347" s="25">
        <f t="shared" ca="1" si="6"/>
        <v>55550.3</v>
      </c>
      <c r="R347" s="18">
        <v>31586.489389338236</v>
      </c>
    </row>
    <row r="348" spans="1:18" ht="25" customHeight="1" x14ac:dyDescent="0.3">
      <c r="A348" s="7">
        <v>44635</v>
      </c>
      <c r="B348" s="3">
        <v>346</v>
      </c>
      <c r="C348" s="4">
        <v>55776.85</v>
      </c>
      <c r="D348" s="19">
        <f>LN(Table1[[#This Row],[BSE_SENSEX]]/C347)</f>
        <v>-1.2634265156289163E-2</v>
      </c>
      <c r="E348" s="25">
        <f t="shared" ca="1" si="6"/>
        <v>56486.02</v>
      </c>
      <c r="R348" s="18">
        <v>32176.801596644113</v>
      </c>
    </row>
    <row r="349" spans="1:18" ht="25" customHeight="1" x14ac:dyDescent="0.3">
      <c r="A349" s="7">
        <v>44636</v>
      </c>
      <c r="B349" s="3">
        <v>347</v>
      </c>
      <c r="C349" s="4">
        <v>56816.65</v>
      </c>
      <c r="D349" s="19">
        <f>LN(Table1[[#This Row],[BSE_SENSEX]]/C348)</f>
        <v>1.8470507823567E-2</v>
      </c>
      <c r="E349" s="25">
        <f t="shared" ca="1" si="6"/>
        <v>55776.85</v>
      </c>
      <c r="R349" s="18">
        <v>31663.862487012986</v>
      </c>
    </row>
    <row r="350" spans="1:18" ht="25" customHeight="1" x14ac:dyDescent="0.3">
      <c r="A350" s="7">
        <v>44637</v>
      </c>
      <c r="B350" s="3">
        <v>348</v>
      </c>
      <c r="C350" s="4">
        <v>57863.93</v>
      </c>
      <c r="D350" s="19">
        <f>LN(Table1[[#This Row],[BSE_SENSEX]]/C349)</f>
        <v>1.8264803238476818E-2</v>
      </c>
      <c r="E350" s="25">
        <f t="shared" ca="1" si="6"/>
        <v>56816.65</v>
      </c>
      <c r="R350" s="18">
        <v>32275.636293400134</v>
      </c>
    </row>
    <row r="351" spans="1:18" ht="25" customHeight="1" x14ac:dyDescent="0.3">
      <c r="A351" s="7">
        <v>44641</v>
      </c>
      <c r="B351" s="3">
        <v>349</v>
      </c>
      <c r="C351" s="4">
        <v>57292.49</v>
      </c>
      <c r="D351" s="19">
        <f>LN(Table1[[#This Row],[BSE_SENSEX]]/C350)</f>
        <v>-9.9246692545240968E-3</v>
      </c>
      <c r="E351" s="25">
        <f t="shared" ca="1" si="6"/>
        <v>57863.93</v>
      </c>
      <c r="R351" s="18">
        <v>32316.906582898111</v>
      </c>
    </row>
    <row r="352" spans="1:18" ht="25" customHeight="1" x14ac:dyDescent="0.3">
      <c r="A352" s="7">
        <v>44642</v>
      </c>
      <c r="B352" s="3">
        <v>350</v>
      </c>
      <c r="C352" s="4">
        <v>57989.3</v>
      </c>
      <c r="D352" s="19">
        <f>LN(Table1[[#This Row],[BSE_SENSEX]]/C351)</f>
        <v>1.2088960210204971E-2</v>
      </c>
      <c r="E352" s="25">
        <f t="shared" ca="1" si="6"/>
        <v>57292.49</v>
      </c>
      <c r="R352" s="18">
        <v>31531.160756088309</v>
      </c>
    </row>
    <row r="353" spans="1:18" ht="25" customHeight="1" x14ac:dyDescent="0.3">
      <c r="A353" s="7">
        <v>44643</v>
      </c>
      <c r="B353" s="3">
        <v>351</v>
      </c>
      <c r="C353" s="4">
        <v>57684.82</v>
      </c>
      <c r="D353" s="19">
        <f>LN(Table1[[#This Row],[BSE_SENSEX]]/C352)</f>
        <v>-5.2644567896269574E-3</v>
      </c>
      <c r="E353" s="25">
        <f t="shared" ca="1" si="6"/>
        <v>57989.3</v>
      </c>
      <c r="R353" s="18">
        <v>31803.984741819779</v>
      </c>
    </row>
    <row r="354" spans="1:18" ht="25" customHeight="1" x14ac:dyDescent="0.3">
      <c r="A354" s="7">
        <v>44644</v>
      </c>
      <c r="B354" s="3">
        <v>352</v>
      </c>
      <c r="C354" s="4">
        <v>57595.68</v>
      </c>
      <c r="D354" s="19">
        <f>LN(Table1[[#This Row],[BSE_SENSEX]]/C353)</f>
        <v>-1.5464890899295123E-3</v>
      </c>
      <c r="E354" s="25">
        <f t="shared" ca="1" si="6"/>
        <v>57684.82</v>
      </c>
      <c r="R354" s="18">
        <v>32329.451611566987</v>
      </c>
    </row>
    <row r="355" spans="1:18" ht="25" customHeight="1" x14ac:dyDescent="0.3">
      <c r="A355" s="7">
        <v>44645</v>
      </c>
      <c r="B355" s="3">
        <v>353</v>
      </c>
      <c r="C355" s="4">
        <v>57362.2</v>
      </c>
      <c r="D355" s="19">
        <f>LN(Table1[[#This Row],[BSE_SENSEX]]/C354)</f>
        <v>-4.06201507951024E-3</v>
      </c>
      <c r="E355" s="25">
        <f t="shared" ca="1" si="6"/>
        <v>57595.68</v>
      </c>
      <c r="R355" s="18">
        <v>31910.070216616619</v>
      </c>
    </row>
    <row r="356" spans="1:18" ht="25" customHeight="1" x14ac:dyDescent="0.3">
      <c r="A356" s="7">
        <v>44648</v>
      </c>
      <c r="B356" s="3">
        <v>354</v>
      </c>
      <c r="C356" s="4">
        <v>57593.49</v>
      </c>
      <c r="D356" s="19">
        <f>LN(Table1[[#This Row],[BSE_SENSEX]]/C355)</f>
        <v>4.0239906714817164E-3</v>
      </c>
      <c r="E356" s="25">
        <f t="shared" ca="1" si="6"/>
        <v>57362.2</v>
      </c>
      <c r="R356" s="18">
        <v>31758.560356660102</v>
      </c>
    </row>
    <row r="357" spans="1:18" ht="25" customHeight="1" x14ac:dyDescent="0.3">
      <c r="A357" s="7">
        <v>44649</v>
      </c>
      <c r="B357" s="3">
        <v>355</v>
      </c>
      <c r="C357" s="4">
        <v>57943.65</v>
      </c>
      <c r="D357" s="19">
        <f>LN(Table1[[#This Row],[BSE_SENSEX]]/C356)</f>
        <v>6.0614460788189529E-3</v>
      </c>
      <c r="E357" s="25">
        <f t="shared" ca="1" si="6"/>
        <v>57593.49</v>
      </c>
      <c r="R357" s="18">
        <v>31667.492983341188</v>
      </c>
    </row>
    <row r="358" spans="1:18" ht="25" customHeight="1" x14ac:dyDescent="0.3">
      <c r="A358" s="7">
        <v>44650</v>
      </c>
      <c r="B358" s="3">
        <v>356</v>
      </c>
      <c r="C358" s="4">
        <v>58683.99</v>
      </c>
      <c r="D358" s="19">
        <f>LN(Table1[[#This Row],[BSE_SENSEX]]/C357)</f>
        <v>1.269596031318875E-2</v>
      </c>
      <c r="E358" s="25">
        <f t="shared" ca="1" si="6"/>
        <v>57943.65</v>
      </c>
      <c r="R358" s="18">
        <v>32224.959596507419</v>
      </c>
    </row>
    <row r="359" spans="1:18" ht="25" customHeight="1" x14ac:dyDescent="0.3">
      <c r="A359" s="7">
        <v>44651</v>
      </c>
      <c r="B359" s="3">
        <v>357</v>
      </c>
      <c r="C359" s="4">
        <v>58568.51</v>
      </c>
      <c r="D359" s="19">
        <f>LN(Table1[[#This Row],[BSE_SENSEX]]/C358)</f>
        <v>-1.9697667399559897E-3</v>
      </c>
      <c r="E359" s="25">
        <f t="shared" ca="1" si="6"/>
        <v>58683.99</v>
      </c>
      <c r="R359" s="18">
        <v>32901.111534677002</v>
      </c>
    </row>
    <row r="360" spans="1:18" ht="25" customHeight="1" x14ac:dyDescent="0.3">
      <c r="A360" s="7">
        <v>44652</v>
      </c>
      <c r="B360" s="3">
        <v>358</v>
      </c>
      <c r="C360" s="4">
        <v>59276.69</v>
      </c>
      <c r="D360" s="19">
        <f>LN(Table1[[#This Row],[BSE_SENSEX]]/C359)</f>
        <v>1.2018962588523793E-2</v>
      </c>
      <c r="E360" s="25">
        <f t="shared" ca="1" si="6"/>
        <v>58568.51</v>
      </c>
      <c r="R360" s="18">
        <v>32281.8471655709</v>
      </c>
    </row>
    <row r="361" spans="1:18" ht="25" customHeight="1" x14ac:dyDescent="0.3">
      <c r="A361" s="7">
        <v>44655</v>
      </c>
      <c r="B361" s="3">
        <v>359</v>
      </c>
      <c r="C361" s="4">
        <v>60611.74</v>
      </c>
      <c r="D361" s="19">
        <f>LN(Table1[[#This Row],[BSE_SENSEX]]/C360)</f>
        <v>2.2272460963342205E-2</v>
      </c>
      <c r="E361" s="25">
        <f t="shared" ca="1" si="6"/>
        <v>59276.69</v>
      </c>
      <c r="R361" s="18">
        <v>32083.341214391035</v>
      </c>
    </row>
    <row r="362" spans="1:18" ht="25" customHeight="1" x14ac:dyDescent="0.3">
      <c r="A362" s="7">
        <v>44656</v>
      </c>
      <c r="B362" s="3">
        <v>360</v>
      </c>
      <c r="C362" s="4">
        <v>60176.5</v>
      </c>
      <c r="D362" s="19">
        <f>LN(Table1[[#This Row],[BSE_SENSEX]]/C361)</f>
        <v>-7.2066930312501302E-3</v>
      </c>
      <c r="E362" s="25">
        <f t="shared" ca="1" si="6"/>
        <v>60611.74</v>
      </c>
      <c r="R362" s="18">
        <v>31798.655361253048</v>
      </c>
    </row>
    <row r="363" spans="1:18" ht="25" customHeight="1" x14ac:dyDescent="0.3">
      <c r="A363" s="7">
        <v>44657</v>
      </c>
      <c r="B363" s="3">
        <v>361</v>
      </c>
      <c r="C363" s="4">
        <v>59610.41</v>
      </c>
      <c r="D363" s="19">
        <f>LN(Table1[[#This Row],[BSE_SENSEX]]/C362)</f>
        <v>-9.4516874050654068E-3</v>
      </c>
      <c r="E363" s="25">
        <f t="shared" ca="1" si="6"/>
        <v>60176.5</v>
      </c>
      <c r="R363" s="18">
        <v>31897.190861728126</v>
      </c>
    </row>
    <row r="364" spans="1:18" ht="25" customHeight="1" x14ac:dyDescent="0.3">
      <c r="A364" s="7">
        <v>44658</v>
      </c>
      <c r="B364" s="3">
        <v>362</v>
      </c>
      <c r="C364" s="4">
        <v>59034.95</v>
      </c>
      <c r="D364" s="19">
        <f>LN(Table1[[#This Row],[BSE_SENSEX]]/C363)</f>
        <v>-9.7005818452605141E-3</v>
      </c>
      <c r="E364" s="25">
        <f t="shared" ca="1" si="6"/>
        <v>59610.41</v>
      </c>
      <c r="R364" s="18">
        <v>31777.537938708203</v>
      </c>
    </row>
    <row r="365" spans="1:18" ht="25" customHeight="1" x14ac:dyDescent="0.3">
      <c r="A365" s="7">
        <v>44659</v>
      </c>
      <c r="B365" s="3">
        <v>363</v>
      </c>
      <c r="C365" s="4">
        <v>59447.18</v>
      </c>
      <c r="D365" s="19">
        <f>LN(Table1[[#This Row],[BSE_SENSEX]]/C364)</f>
        <v>6.9585457890301381E-3</v>
      </c>
      <c r="E365" s="25">
        <f t="shared" ca="1" si="6"/>
        <v>59034.95</v>
      </c>
      <c r="R365" s="18">
        <v>32364.204202024757</v>
      </c>
    </row>
    <row r="366" spans="1:18" ht="25" customHeight="1" x14ac:dyDescent="0.3">
      <c r="A366" s="7">
        <v>44662</v>
      </c>
      <c r="B366" s="3">
        <v>364</v>
      </c>
      <c r="C366" s="4">
        <v>58964.57</v>
      </c>
      <c r="D366" s="19">
        <f>LN(Table1[[#This Row],[BSE_SENSEX]]/C365)</f>
        <v>-8.1514321388349888E-3</v>
      </c>
      <c r="E366" s="25">
        <f t="shared" ca="1" si="6"/>
        <v>59447.18</v>
      </c>
      <c r="R366" s="18">
        <v>32804.680445315978</v>
      </c>
    </row>
    <row r="367" spans="1:18" ht="25" customHeight="1" x14ac:dyDescent="0.3">
      <c r="A367" s="7">
        <v>44663</v>
      </c>
      <c r="B367" s="3">
        <v>365</v>
      </c>
      <c r="C367" s="4">
        <v>58576.37</v>
      </c>
      <c r="D367" s="19">
        <f>LN(Table1[[#This Row],[BSE_SENSEX]]/C366)</f>
        <v>-6.6053821156131899E-3</v>
      </c>
      <c r="E367" s="25">
        <f t="shared" ca="1" si="6"/>
        <v>58964.57</v>
      </c>
      <c r="R367" s="18">
        <v>33274.018514222043</v>
      </c>
    </row>
    <row r="368" spans="1:18" ht="25" customHeight="1" x14ac:dyDescent="0.3">
      <c r="A368" s="7">
        <v>44664</v>
      </c>
      <c r="B368" s="3">
        <v>366</v>
      </c>
      <c r="C368" s="4">
        <v>58338.93</v>
      </c>
      <c r="D368" s="19">
        <f>LN(Table1[[#This Row],[BSE_SENSEX]]/C367)</f>
        <v>-4.0617494277745674E-3</v>
      </c>
      <c r="E368" s="25">
        <f t="shared" ca="1" si="6"/>
        <v>58576.37</v>
      </c>
      <c r="R368" s="18">
        <v>33805.074385945714</v>
      </c>
    </row>
    <row r="369" spans="1:18" ht="25" customHeight="1" x14ac:dyDescent="0.3">
      <c r="A369" s="7">
        <v>44669</v>
      </c>
      <c r="B369" s="3">
        <v>367</v>
      </c>
      <c r="C369" s="4">
        <v>57166.74</v>
      </c>
      <c r="D369" s="19">
        <f>LN(Table1[[#This Row],[BSE_SENSEX]]/C368)</f>
        <v>-2.0297362774429742E-2</v>
      </c>
      <c r="E369" s="25">
        <f t="shared" ca="1" si="6"/>
        <v>58338.93</v>
      </c>
      <c r="R369" s="18">
        <v>34592.417958626713</v>
      </c>
    </row>
    <row r="370" spans="1:18" ht="25" customHeight="1" x14ac:dyDescent="0.3">
      <c r="A370" s="7">
        <v>44670</v>
      </c>
      <c r="B370" s="3">
        <v>368</v>
      </c>
      <c r="C370" s="4">
        <v>56463.15</v>
      </c>
      <c r="D370" s="19">
        <f>LN(Table1[[#This Row],[BSE_SENSEX]]/C369)</f>
        <v>-1.2384047755906435E-2</v>
      </c>
      <c r="E370" s="25">
        <f t="shared" ca="1" si="6"/>
        <v>57166.74</v>
      </c>
      <c r="R370" s="18">
        <v>34715.508705056571</v>
      </c>
    </row>
    <row r="371" spans="1:18" ht="25" customHeight="1" x14ac:dyDescent="0.3">
      <c r="A371" s="7">
        <v>44671</v>
      </c>
      <c r="B371" s="3">
        <v>369</v>
      </c>
      <c r="C371" s="4">
        <v>57037.5</v>
      </c>
      <c r="D371" s="19">
        <f>LN(Table1[[#This Row],[BSE_SENSEX]]/C370)</f>
        <v>1.012073327353143E-2</v>
      </c>
      <c r="E371" s="25">
        <f t="shared" ca="1" si="6"/>
        <v>56463.15</v>
      </c>
      <c r="R371" s="18">
        <v>35172.297190609439</v>
      </c>
    </row>
    <row r="372" spans="1:18" ht="25" customHeight="1" x14ac:dyDescent="0.3">
      <c r="A372" s="7">
        <v>44672</v>
      </c>
      <c r="B372" s="3">
        <v>370</v>
      </c>
      <c r="C372" s="4">
        <v>57911.68</v>
      </c>
      <c r="D372" s="19">
        <f>LN(Table1[[#This Row],[BSE_SENSEX]]/C371)</f>
        <v>1.5210145096966726E-2</v>
      </c>
      <c r="E372" s="25">
        <f t="shared" ca="1" si="6"/>
        <v>57037.5</v>
      </c>
      <c r="R372" s="18">
        <v>34608.594756624443</v>
      </c>
    </row>
    <row r="373" spans="1:18" ht="25" customHeight="1" x14ac:dyDescent="0.3">
      <c r="A373" s="7">
        <v>44673</v>
      </c>
      <c r="B373" s="3">
        <v>371</v>
      </c>
      <c r="C373" s="4">
        <v>57197.15</v>
      </c>
      <c r="D373" s="19">
        <f>LN(Table1[[#This Row],[BSE_SENSEX]]/C372)</f>
        <v>-1.2415019380875882E-2</v>
      </c>
      <c r="E373" s="25">
        <f t="shared" ca="1" si="6"/>
        <v>57911.68</v>
      </c>
      <c r="R373" s="18">
        <v>34880.788144220722</v>
      </c>
    </row>
    <row r="374" spans="1:18" ht="25" customHeight="1" x14ac:dyDescent="0.3">
      <c r="A374" s="7">
        <v>44676</v>
      </c>
      <c r="B374" s="3">
        <v>372</v>
      </c>
      <c r="C374" s="4">
        <v>56579.89</v>
      </c>
      <c r="D374" s="19">
        <f>LN(Table1[[#This Row],[BSE_SENSEX]]/C373)</f>
        <v>-1.0850450247956851E-2</v>
      </c>
      <c r="E374" s="25">
        <f t="shared" ca="1" si="6"/>
        <v>57197.15</v>
      </c>
      <c r="R374" s="18">
        <v>34823.604212639388</v>
      </c>
    </row>
    <row r="375" spans="1:18" ht="25" customHeight="1" x14ac:dyDescent="0.3">
      <c r="A375" s="7">
        <v>44677</v>
      </c>
      <c r="B375" s="3">
        <v>373</v>
      </c>
      <c r="C375" s="4">
        <v>57356.61</v>
      </c>
      <c r="D375" s="19">
        <f>LN(Table1[[#This Row],[BSE_SENSEX]]/C374)</f>
        <v>1.363447240480135E-2</v>
      </c>
      <c r="E375" s="25">
        <f t="shared" ca="1" si="6"/>
        <v>56579.89</v>
      </c>
      <c r="R375" s="18">
        <v>34328.348940651958</v>
      </c>
    </row>
    <row r="376" spans="1:18" ht="25" customHeight="1" x14ac:dyDescent="0.3">
      <c r="A376" s="7">
        <v>44678</v>
      </c>
      <c r="B376" s="3">
        <v>374</v>
      </c>
      <c r="C376" s="4">
        <v>56819.39</v>
      </c>
      <c r="D376" s="19">
        <f>LN(Table1[[#This Row],[BSE_SENSEX]]/C375)</f>
        <v>-9.4104534145010611E-3</v>
      </c>
      <c r="E376" s="25">
        <f t="shared" ca="1" si="6"/>
        <v>57356.61</v>
      </c>
      <c r="R376" s="18">
        <v>34057.114725160674</v>
      </c>
    </row>
    <row r="377" spans="1:18" ht="25" customHeight="1" x14ac:dyDescent="0.3">
      <c r="A377" s="7">
        <v>44679</v>
      </c>
      <c r="B377" s="3">
        <v>375</v>
      </c>
      <c r="C377" s="4">
        <v>57521.06</v>
      </c>
      <c r="D377" s="19">
        <f>LN(Table1[[#This Row],[BSE_SENSEX]]/C376)</f>
        <v>1.2273500903775384E-2</v>
      </c>
      <c r="E377" s="25">
        <f t="shared" ca="1" si="6"/>
        <v>56819.39</v>
      </c>
      <c r="R377" s="18">
        <v>33149.082397090955</v>
      </c>
    </row>
    <row r="378" spans="1:18" ht="25" customHeight="1" x14ac:dyDescent="0.3">
      <c r="A378" s="7">
        <v>44680</v>
      </c>
      <c r="B378" s="3">
        <v>376</v>
      </c>
      <c r="C378" s="4">
        <v>57060.87</v>
      </c>
      <c r="D378" s="19">
        <f>LN(Table1[[#This Row],[BSE_SENSEX]]/C377)</f>
        <v>-8.0325488383057187E-3</v>
      </c>
      <c r="E378" s="25">
        <f t="shared" ca="1" si="6"/>
        <v>57521.06</v>
      </c>
      <c r="R378" s="18">
        <v>32982.319549922679</v>
      </c>
    </row>
    <row r="379" spans="1:18" ht="25" customHeight="1" x14ac:dyDescent="0.3">
      <c r="A379" s="7">
        <v>44683</v>
      </c>
      <c r="B379" s="3">
        <v>377</v>
      </c>
      <c r="C379" s="4">
        <v>56975.99</v>
      </c>
      <c r="D379" s="19">
        <f>LN(Table1[[#This Row],[BSE_SENSEX]]/C378)</f>
        <v>-1.4886417545150463E-3</v>
      </c>
      <c r="E379" s="25">
        <f t="shared" ca="1" si="6"/>
        <v>57060.87</v>
      </c>
      <c r="R379" s="18">
        <v>32553.984692876667</v>
      </c>
    </row>
    <row r="380" spans="1:18" ht="25" customHeight="1" x14ac:dyDescent="0.3">
      <c r="A380" s="7">
        <v>44685</v>
      </c>
      <c r="B380" s="3">
        <v>378</v>
      </c>
      <c r="C380" s="4">
        <v>55669.03</v>
      </c>
      <c r="D380" s="19">
        <f>LN(Table1[[#This Row],[BSE_SENSEX]]/C379)</f>
        <v>-2.3205973085636E-2</v>
      </c>
      <c r="E380" s="25">
        <f t="shared" ca="1" si="6"/>
        <v>56975.99</v>
      </c>
      <c r="R380" s="18">
        <v>31925.947896815884</v>
      </c>
    </row>
    <row r="381" spans="1:18" ht="25" customHeight="1" x14ac:dyDescent="0.3">
      <c r="A381" s="7">
        <v>44686</v>
      </c>
      <c r="B381" s="3">
        <v>379</v>
      </c>
      <c r="C381" s="4">
        <v>55702.23</v>
      </c>
      <c r="D381" s="19">
        <f>LN(Table1[[#This Row],[BSE_SENSEX]]/C380)</f>
        <v>5.9620410119170402E-4</v>
      </c>
      <c r="E381" s="25">
        <f t="shared" ca="1" si="6"/>
        <v>55669.03</v>
      </c>
      <c r="R381" s="18">
        <v>31787.727708093134</v>
      </c>
    </row>
    <row r="382" spans="1:18" ht="25" customHeight="1" x14ac:dyDescent="0.3">
      <c r="A382" s="7">
        <v>44687</v>
      </c>
      <c r="B382" s="3">
        <v>380</v>
      </c>
      <c r="C382" s="4">
        <v>54835.58</v>
      </c>
      <c r="D382" s="19">
        <f>LN(Table1[[#This Row],[BSE_SENSEX]]/C381)</f>
        <v>-1.5680928696127697E-2</v>
      </c>
      <c r="E382" s="25">
        <f t="shared" ca="1" si="6"/>
        <v>55702.23</v>
      </c>
      <c r="R382" s="18">
        <v>32387.011293301148</v>
      </c>
    </row>
    <row r="383" spans="1:18" ht="25" customHeight="1" x14ac:dyDescent="0.3">
      <c r="A383" s="7">
        <v>44690</v>
      </c>
      <c r="B383" s="3">
        <v>381</v>
      </c>
      <c r="C383" s="4">
        <v>54470.67</v>
      </c>
      <c r="D383" s="19">
        <f>LN(Table1[[#This Row],[BSE_SENSEX]]/C382)</f>
        <v>-6.6768616735877395E-3</v>
      </c>
      <c r="E383" s="25">
        <f t="shared" ca="1" si="6"/>
        <v>54835.58</v>
      </c>
      <c r="R383" s="18">
        <v>33023.744039196717</v>
      </c>
    </row>
    <row r="384" spans="1:18" ht="25" customHeight="1" x14ac:dyDescent="0.3">
      <c r="A384" s="7">
        <v>44691</v>
      </c>
      <c r="B384" s="3">
        <v>382</v>
      </c>
      <c r="C384" s="4">
        <v>54364.85</v>
      </c>
      <c r="D384" s="19">
        <f>LN(Table1[[#This Row],[BSE_SENSEX]]/C383)</f>
        <v>-1.9445863509594571E-3</v>
      </c>
      <c r="E384" s="25">
        <f t="shared" ca="1" si="6"/>
        <v>54470.67</v>
      </c>
      <c r="R384" s="18">
        <v>33199.779408671282</v>
      </c>
    </row>
    <row r="385" spans="1:18" ht="25" customHeight="1" x14ac:dyDescent="0.3">
      <c r="A385" s="7">
        <v>44692</v>
      </c>
      <c r="B385" s="3">
        <v>383</v>
      </c>
      <c r="C385" s="4">
        <v>54088.39</v>
      </c>
      <c r="D385" s="19">
        <f>LN(Table1[[#This Row],[BSE_SENSEX]]/C384)</f>
        <v>-5.0982450835856874E-3</v>
      </c>
      <c r="E385" s="25">
        <f t="shared" ca="1" si="6"/>
        <v>54364.85</v>
      </c>
      <c r="R385" s="18">
        <v>33105.028871705035</v>
      </c>
    </row>
    <row r="386" spans="1:18" ht="25" customHeight="1" x14ac:dyDescent="0.3">
      <c r="A386" s="7">
        <v>44693</v>
      </c>
      <c r="B386" s="3">
        <v>384</v>
      </c>
      <c r="C386" s="4">
        <v>52930.31</v>
      </c>
      <c r="D386" s="19">
        <f>LN(Table1[[#This Row],[BSE_SENSEX]]/C385)</f>
        <v>-2.1643417589470547E-2</v>
      </c>
      <c r="E386" s="25">
        <f t="shared" ca="1" si="6"/>
        <v>54088.39</v>
      </c>
      <c r="R386" s="18">
        <v>32393.13893868195</v>
      </c>
    </row>
    <row r="387" spans="1:18" ht="25" customHeight="1" x14ac:dyDescent="0.3">
      <c r="A387" s="7">
        <v>44694</v>
      </c>
      <c r="B387" s="3">
        <v>385</v>
      </c>
      <c r="C387" s="4">
        <v>52793.62</v>
      </c>
      <c r="D387" s="19">
        <f>LN(Table1[[#This Row],[BSE_SENSEX]]/C386)</f>
        <v>-2.5857925667875305E-3</v>
      </c>
      <c r="E387" s="25">
        <f t="shared" ca="1" si="6"/>
        <v>52930.31</v>
      </c>
      <c r="R387" s="18">
        <v>31678.987846706725</v>
      </c>
    </row>
    <row r="388" spans="1:18" ht="25" customHeight="1" x14ac:dyDescent="0.3">
      <c r="A388" s="7">
        <v>44697</v>
      </c>
      <c r="B388" s="3">
        <v>386</v>
      </c>
      <c r="C388" s="4">
        <v>52973.84</v>
      </c>
      <c r="D388" s="19">
        <f>LN(Table1[[#This Row],[BSE_SENSEX]]/C387)</f>
        <v>3.4078567153864262E-3</v>
      </c>
      <c r="E388" s="25">
        <f t="shared" ref="E388:E451" ca="1" si="7">C387+C387*M386+M387*NORMSINV(RAND())*C387</f>
        <v>52793.62</v>
      </c>
      <c r="R388" s="18">
        <v>31651.225032812214</v>
      </c>
    </row>
    <row r="389" spans="1:18" ht="25" customHeight="1" x14ac:dyDescent="0.3">
      <c r="A389" s="7">
        <v>44698</v>
      </c>
      <c r="B389" s="3">
        <v>387</v>
      </c>
      <c r="C389" s="4">
        <v>54318.47</v>
      </c>
      <c r="D389" s="19">
        <f>LN(Table1[[#This Row],[BSE_SENSEX]]/C388)</f>
        <v>2.5066109639218341E-2</v>
      </c>
      <c r="E389" s="25">
        <f t="shared" ca="1" si="7"/>
        <v>52973.84</v>
      </c>
      <c r="R389" s="18">
        <v>31780.592293660782</v>
      </c>
    </row>
    <row r="390" spans="1:18" ht="25" customHeight="1" x14ac:dyDescent="0.3">
      <c r="A390" s="7">
        <v>44699</v>
      </c>
      <c r="B390" s="3">
        <v>388</v>
      </c>
      <c r="C390" s="4">
        <v>54208.53</v>
      </c>
      <c r="D390" s="19">
        <f>LN(Table1[[#This Row],[BSE_SENSEX]]/C389)</f>
        <v>-2.0260402960952917E-3</v>
      </c>
      <c r="E390" s="25">
        <f t="shared" ca="1" si="7"/>
        <v>54318.47</v>
      </c>
      <c r="R390" s="18">
        <v>31464.205390709423</v>
      </c>
    </row>
    <row r="391" spans="1:18" ht="25" customHeight="1" x14ac:dyDescent="0.3">
      <c r="A391" s="7">
        <v>44700</v>
      </c>
      <c r="B391" s="3">
        <v>389</v>
      </c>
      <c r="C391" s="4">
        <v>52792.23</v>
      </c>
      <c r="D391" s="19">
        <f>LN(Table1[[#This Row],[BSE_SENSEX]]/C390)</f>
        <v>-2.6474255344111325E-2</v>
      </c>
      <c r="E391" s="25">
        <f t="shared" ca="1" si="7"/>
        <v>54208.53</v>
      </c>
      <c r="R391" s="18">
        <v>32016.437262477062</v>
      </c>
    </row>
    <row r="392" spans="1:18" ht="25" customHeight="1" x14ac:dyDescent="0.3">
      <c r="A392" s="7">
        <v>44701</v>
      </c>
      <c r="B392" s="3">
        <v>390</v>
      </c>
      <c r="C392" s="4">
        <v>54326.39</v>
      </c>
      <c r="D392" s="19">
        <f>LN(Table1[[#This Row],[BSE_SENSEX]]/C391)</f>
        <v>2.8646091769246346E-2</v>
      </c>
      <c r="E392" s="25">
        <f t="shared" ca="1" si="7"/>
        <v>52792.23</v>
      </c>
      <c r="R392" s="18">
        <v>31073.194715296006</v>
      </c>
    </row>
    <row r="393" spans="1:18" ht="25" customHeight="1" x14ac:dyDescent="0.3">
      <c r="A393" s="7">
        <v>44704</v>
      </c>
      <c r="B393" s="3">
        <v>391</v>
      </c>
      <c r="C393" s="4">
        <v>54288.61</v>
      </c>
      <c r="D393" s="19">
        <f>LN(Table1[[#This Row],[BSE_SENSEX]]/C392)</f>
        <v>-6.9566821384974985E-4</v>
      </c>
      <c r="E393" s="25">
        <f t="shared" ca="1" si="7"/>
        <v>54326.39</v>
      </c>
      <c r="R393" s="18">
        <v>31206.747998539104</v>
      </c>
    </row>
    <row r="394" spans="1:18" ht="25" customHeight="1" x14ac:dyDescent="0.3">
      <c r="A394" s="7">
        <v>44705</v>
      </c>
      <c r="B394" s="3">
        <v>392</v>
      </c>
      <c r="C394" s="4">
        <v>54052.61</v>
      </c>
      <c r="D394" s="19">
        <f>LN(Table1[[#This Row],[BSE_SENSEX]]/C393)</f>
        <v>-4.3566128067359048E-3</v>
      </c>
      <c r="E394" s="25">
        <f t="shared" ca="1" si="7"/>
        <v>54288.61</v>
      </c>
      <c r="R394" s="18">
        <v>31884.644713651163</v>
      </c>
    </row>
    <row r="395" spans="1:18" ht="25" customHeight="1" x14ac:dyDescent="0.3">
      <c r="A395" s="7">
        <v>44706</v>
      </c>
      <c r="B395" s="3">
        <v>393</v>
      </c>
      <c r="C395" s="4">
        <v>53749.26</v>
      </c>
      <c r="D395" s="19">
        <f>LN(Table1[[#This Row],[BSE_SENSEX]]/C394)</f>
        <v>-5.6279320698662885E-3</v>
      </c>
      <c r="E395" s="25">
        <f t="shared" ca="1" si="7"/>
        <v>54052.61</v>
      </c>
      <c r="R395" s="18">
        <v>32904.702333911526</v>
      </c>
    </row>
    <row r="396" spans="1:18" ht="25" customHeight="1" x14ac:dyDescent="0.3">
      <c r="A396" s="7">
        <v>44707</v>
      </c>
      <c r="B396" s="3">
        <v>394</v>
      </c>
      <c r="C396" s="4">
        <v>54252.53</v>
      </c>
      <c r="D396" s="19">
        <f>LN(Table1[[#This Row],[BSE_SENSEX]]/C395)</f>
        <v>9.3197278067077872E-3</v>
      </c>
      <c r="E396" s="25">
        <f t="shared" ca="1" si="7"/>
        <v>53749.26</v>
      </c>
      <c r="R396" s="18">
        <v>32906.894469801809</v>
      </c>
    </row>
    <row r="397" spans="1:18" ht="25" customHeight="1" x14ac:dyDescent="0.3">
      <c r="A397" s="7">
        <v>44708</v>
      </c>
      <c r="B397" s="3">
        <v>395</v>
      </c>
      <c r="C397" s="4">
        <v>54884.66</v>
      </c>
      <c r="D397" s="19">
        <f>LN(Table1[[#This Row],[BSE_SENSEX]]/C396)</f>
        <v>1.1584265071360044E-2</v>
      </c>
      <c r="E397" s="25">
        <f t="shared" ca="1" si="7"/>
        <v>54252.53</v>
      </c>
      <c r="R397" s="18">
        <v>32204.948204502918</v>
      </c>
    </row>
    <row r="398" spans="1:18" ht="25" customHeight="1" x14ac:dyDescent="0.3">
      <c r="A398" s="7">
        <v>44711</v>
      </c>
      <c r="B398" s="3">
        <v>396</v>
      </c>
      <c r="C398" s="4">
        <v>55925.74</v>
      </c>
      <c r="D398" s="19">
        <f>LN(Table1[[#This Row],[BSE_SENSEX]]/C397)</f>
        <v>1.8790846946595927E-2</v>
      </c>
      <c r="E398" s="25">
        <f t="shared" ca="1" si="7"/>
        <v>54884.66</v>
      </c>
      <c r="R398" s="18">
        <v>32073.091683978782</v>
      </c>
    </row>
    <row r="399" spans="1:18" ht="25" customHeight="1" x14ac:dyDescent="0.3">
      <c r="A399" s="7">
        <v>44712</v>
      </c>
      <c r="B399" s="3">
        <v>397</v>
      </c>
      <c r="C399" s="4">
        <v>55566.41</v>
      </c>
      <c r="D399" s="19">
        <f>LN(Table1[[#This Row],[BSE_SENSEX]]/C398)</f>
        <v>-6.4458572940174919E-3</v>
      </c>
      <c r="E399" s="25">
        <f t="shared" ca="1" si="7"/>
        <v>55925.74</v>
      </c>
      <c r="R399" s="18">
        <v>32232.02811809464</v>
      </c>
    </row>
    <row r="400" spans="1:18" ht="25" customHeight="1" x14ac:dyDescent="0.3">
      <c r="A400" s="7">
        <v>44713</v>
      </c>
      <c r="B400" s="3">
        <v>398</v>
      </c>
      <c r="C400" s="4">
        <v>55381.17</v>
      </c>
      <c r="D400" s="19">
        <f>LN(Table1[[#This Row],[BSE_SENSEX]]/C399)</f>
        <v>-3.3392377215737232E-3</v>
      </c>
      <c r="E400" s="25">
        <f t="shared" ca="1" si="7"/>
        <v>55566.41</v>
      </c>
      <c r="R400" s="18">
        <v>31594.292024115104</v>
      </c>
    </row>
    <row r="401" spans="1:18" ht="25" customHeight="1" x14ac:dyDescent="0.3">
      <c r="A401" s="7">
        <v>44714</v>
      </c>
      <c r="B401" s="3">
        <v>399</v>
      </c>
      <c r="C401" s="4">
        <v>55818.11</v>
      </c>
      <c r="D401" s="19">
        <f>LN(Table1[[#This Row],[BSE_SENSEX]]/C400)</f>
        <v>7.8587244227807888E-3</v>
      </c>
      <c r="E401" s="25">
        <f t="shared" ca="1" si="7"/>
        <v>55381.17</v>
      </c>
      <c r="R401" s="18">
        <v>31803.378013620983</v>
      </c>
    </row>
    <row r="402" spans="1:18" ht="25" customHeight="1" x14ac:dyDescent="0.3">
      <c r="A402" s="7">
        <v>44715</v>
      </c>
      <c r="B402" s="3">
        <v>400</v>
      </c>
      <c r="C402" s="4">
        <v>55769.23</v>
      </c>
      <c r="D402" s="19">
        <f>LN(Table1[[#This Row],[BSE_SENSEX]]/C401)</f>
        <v>-8.760851029585529E-4</v>
      </c>
      <c r="E402" s="25">
        <f t="shared" ca="1" si="7"/>
        <v>55818.11</v>
      </c>
      <c r="R402" s="18">
        <v>31132.976557604521</v>
      </c>
    </row>
    <row r="403" spans="1:18" ht="25" customHeight="1" x14ac:dyDescent="0.3">
      <c r="A403" s="7">
        <v>44718</v>
      </c>
      <c r="B403" s="3">
        <v>401</v>
      </c>
      <c r="C403" s="4">
        <v>55675.32</v>
      </c>
      <c r="D403" s="19">
        <f>LN(Table1[[#This Row],[BSE_SENSEX]]/C402)</f>
        <v>-1.6853228305523723E-3</v>
      </c>
      <c r="E403" s="25">
        <f t="shared" ca="1" si="7"/>
        <v>55769.23</v>
      </c>
      <c r="R403" s="18">
        <v>30996.923022708379</v>
      </c>
    </row>
    <row r="404" spans="1:18" ht="25" customHeight="1" x14ac:dyDescent="0.3">
      <c r="A404" s="7">
        <v>44719</v>
      </c>
      <c r="B404" s="3">
        <v>402</v>
      </c>
      <c r="C404" s="4">
        <v>55107.34</v>
      </c>
      <c r="D404" s="19">
        <f>LN(Table1[[#This Row],[BSE_SENSEX]]/C403)</f>
        <v>-1.0254041141391607E-2</v>
      </c>
      <c r="E404" s="25">
        <f t="shared" ca="1" si="7"/>
        <v>55675.32</v>
      </c>
      <c r="R404" s="18">
        <v>30848.008558878191</v>
      </c>
    </row>
    <row r="405" spans="1:18" ht="25" customHeight="1" x14ac:dyDescent="0.3">
      <c r="A405" s="7">
        <v>44720</v>
      </c>
      <c r="B405" s="3">
        <v>403</v>
      </c>
      <c r="C405" s="4">
        <v>54892.49</v>
      </c>
      <c r="D405" s="19">
        <f>LN(Table1[[#This Row],[BSE_SENSEX]]/C404)</f>
        <v>-3.9063746410020464E-3</v>
      </c>
      <c r="E405" s="25">
        <f t="shared" ca="1" si="7"/>
        <v>55107.34</v>
      </c>
      <c r="R405" s="18">
        <v>31157.702282650356</v>
      </c>
    </row>
    <row r="406" spans="1:18" ht="25" customHeight="1" x14ac:dyDescent="0.3">
      <c r="A406" s="7">
        <v>44721</v>
      </c>
      <c r="B406" s="3">
        <v>404</v>
      </c>
      <c r="C406" s="4">
        <v>55320.28</v>
      </c>
      <c r="D406" s="19">
        <f>LN(Table1[[#This Row],[BSE_SENSEX]]/C405)</f>
        <v>7.7630232572527243E-3</v>
      </c>
      <c r="E406" s="25">
        <f t="shared" ca="1" si="7"/>
        <v>54892.49</v>
      </c>
      <c r="R406" s="18">
        <v>31244.907736527144</v>
      </c>
    </row>
    <row r="407" spans="1:18" ht="25" customHeight="1" x14ac:dyDescent="0.3">
      <c r="A407" s="7">
        <v>44722</v>
      </c>
      <c r="B407" s="3">
        <v>405</v>
      </c>
      <c r="C407" s="4">
        <v>54303.44</v>
      </c>
      <c r="D407" s="19">
        <f>LN(Table1[[#This Row],[BSE_SENSEX]]/C406)</f>
        <v>-1.8551991561549186E-2</v>
      </c>
      <c r="E407" s="25">
        <f t="shared" ca="1" si="7"/>
        <v>55320.28</v>
      </c>
      <c r="R407" s="18">
        <v>31119.414065234065</v>
      </c>
    </row>
    <row r="408" spans="1:18" ht="25" customHeight="1" x14ac:dyDescent="0.3">
      <c r="A408" s="7">
        <v>44725</v>
      </c>
      <c r="B408" s="3">
        <v>406</v>
      </c>
      <c r="C408" s="4">
        <v>52846.7</v>
      </c>
      <c r="D408" s="19">
        <f>LN(Table1[[#This Row],[BSE_SENSEX]]/C407)</f>
        <v>-2.7192307186445636E-2</v>
      </c>
      <c r="E408" s="25">
        <f t="shared" ca="1" si="7"/>
        <v>54303.44</v>
      </c>
      <c r="R408" s="18">
        <v>31302.632160498939</v>
      </c>
    </row>
    <row r="409" spans="1:18" ht="25" customHeight="1" x14ac:dyDescent="0.3">
      <c r="A409" s="7">
        <v>44726</v>
      </c>
      <c r="B409" s="3">
        <v>407</v>
      </c>
      <c r="C409" s="4">
        <v>52693.57</v>
      </c>
      <c r="D409" s="19">
        <f>LN(Table1[[#This Row],[BSE_SENSEX]]/C408)</f>
        <v>-2.9018327782235967E-3</v>
      </c>
      <c r="E409" s="25">
        <f t="shared" ca="1" si="7"/>
        <v>52846.7</v>
      </c>
      <c r="R409" s="18">
        <v>31624.959044543171</v>
      </c>
    </row>
    <row r="410" spans="1:18" ht="25" customHeight="1" x14ac:dyDescent="0.3">
      <c r="A410" s="7">
        <v>44727</v>
      </c>
      <c r="B410" s="3">
        <v>408</v>
      </c>
      <c r="C410" s="4">
        <v>52541.39</v>
      </c>
      <c r="D410" s="19">
        <f>LN(Table1[[#This Row],[BSE_SENSEX]]/C409)</f>
        <v>-2.8921967771854602E-3</v>
      </c>
      <c r="E410" s="25">
        <f t="shared" ca="1" si="7"/>
        <v>52693.57</v>
      </c>
      <c r="R410" s="18">
        <v>30931.29359268093</v>
      </c>
    </row>
    <row r="411" spans="1:18" ht="25" customHeight="1" x14ac:dyDescent="0.3">
      <c r="A411" s="7">
        <v>44728</v>
      </c>
      <c r="B411" s="3">
        <v>409</v>
      </c>
      <c r="C411" s="4">
        <v>51495.79</v>
      </c>
      <c r="D411" s="19">
        <f>LN(Table1[[#This Row],[BSE_SENSEX]]/C410)</f>
        <v>-2.010118318557735E-2</v>
      </c>
      <c r="E411" s="25">
        <f t="shared" ca="1" si="7"/>
        <v>52541.39</v>
      </c>
      <c r="R411" s="18">
        <v>31272.221275407839</v>
      </c>
    </row>
    <row r="412" spans="1:18" ht="25" customHeight="1" x14ac:dyDescent="0.3">
      <c r="A412" s="7">
        <v>44729</v>
      </c>
      <c r="B412" s="3">
        <v>410</v>
      </c>
      <c r="C412" s="4">
        <v>51360.42</v>
      </c>
      <c r="D412" s="19">
        <f>LN(Table1[[#This Row],[BSE_SENSEX]]/C411)</f>
        <v>-2.6322198369969673E-3</v>
      </c>
      <c r="E412" s="25">
        <f t="shared" ca="1" si="7"/>
        <v>51495.79</v>
      </c>
      <c r="R412" s="18">
        <v>30454.610857971005</v>
      </c>
    </row>
    <row r="413" spans="1:18" ht="25" customHeight="1" x14ac:dyDescent="0.3">
      <c r="A413" s="7">
        <v>44732</v>
      </c>
      <c r="B413" s="3">
        <v>411</v>
      </c>
      <c r="C413" s="4">
        <v>51597.84</v>
      </c>
      <c r="D413" s="19">
        <f>LN(Table1[[#This Row],[BSE_SENSEX]]/C412)</f>
        <v>4.6119742278640675E-3</v>
      </c>
      <c r="E413" s="25">
        <f t="shared" ca="1" si="7"/>
        <v>51360.42</v>
      </c>
      <c r="R413" s="18">
        <v>30248.349526846956</v>
      </c>
    </row>
    <row r="414" spans="1:18" ht="25" customHeight="1" x14ac:dyDescent="0.3">
      <c r="A414" s="7">
        <v>44733</v>
      </c>
      <c r="B414" s="3">
        <v>412</v>
      </c>
      <c r="C414" s="4">
        <v>52532.07</v>
      </c>
      <c r="D414" s="19">
        <f>LN(Table1[[#This Row],[BSE_SENSEX]]/C413)</f>
        <v>1.7944029096928767E-2</v>
      </c>
      <c r="E414" s="25">
        <f t="shared" ca="1" si="7"/>
        <v>51597.84</v>
      </c>
      <c r="R414" s="18">
        <v>30109.841061862975</v>
      </c>
    </row>
    <row r="415" spans="1:18" ht="25" customHeight="1" x14ac:dyDescent="0.3">
      <c r="A415" s="7">
        <v>44734</v>
      </c>
      <c r="B415" s="3">
        <v>413</v>
      </c>
      <c r="C415" s="4">
        <v>51822.53</v>
      </c>
      <c r="D415" s="19">
        <f>LN(Table1[[#This Row],[BSE_SENSEX]]/C414)</f>
        <v>-1.3598843452667111E-2</v>
      </c>
      <c r="E415" s="25">
        <f t="shared" ca="1" si="7"/>
        <v>52532.07</v>
      </c>
      <c r="R415" s="18">
        <v>30443.790449360578</v>
      </c>
    </row>
    <row r="416" spans="1:18" ht="25" customHeight="1" x14ac:dyDescent="0.3">
      <c r="A416" s="7">
        <v>44735</v>
      </c>
      <c r="B416" s="3">
        <v>414</v>
      </c>
      <c r="C416" s="4">
        <v>52265.72</v>
      </c>
      <c r="D416" s="19">
        <f>LN(Table1[[#This Row],[BSE_SENSEX]]/C415)</f>
        <v>8.515710048782656E-3</v>
      </c>
      <c r="E416" s="25">
        <f t="shared" ca="1" si="7"/>
        <v>51822.53</v>
      </c>
      <c r="R416" s="18">
        <v>30661.193101791319</v>
      </c>
    </row>
    <row r="417" spans="1:18" ht="25" customHeight="1" x14ac:dyDescent="0.3">
      <c r="A417" s="7">
        <v>44736</v>
      </c>
      <c r="B417" s="3">
        <v>415</v>
      </c>
      <c r="C417" s="4">
        <v>52727.98</v>
      </c>
      <c r="D417" s="19">
        <f>LN(Table1[[#This Row],[BSE_SENSEX]]/C416)</f>
        <v>8.8055376059626139E-3</v>
      </c>
      <c r="E417" s="25">
        <f t="shared" ca="1" si="7"/>
        <v>52265.72</v>
      </c>
      <c r="R417" s="18">
        <v>29851.978429279447</v>
      </c>
    </row>
    <row r="418" spans="1:18" ht="25" customHeight="1" x14ac:dyDescent="0.3">
      <c r="A418" s="7">
        <v>44739</v>
      </c>
      <c r="B418" s="3">
        <v>416</v>
      </c>
      <c r="C418" s="4">
        <v>53161.279999999999</v>
      </c>
      <c r="D418" s="19">
        <f>LN(Table1[[#This Row],[BSE_SENSEX]]/C417)</f>
        <v>8.1840673642607394E-3</v>
      </c>
      <c r="E418" s="25">
        <f t="shared" ca="1" si="7"/>
        <v>52727.98</v>
      </c>
      <c r="R418" s="18">
        <v>28966.000413284793</v>
      </c>
    </row>
    <row r="419" spans="1:18" ht="25" customHeight="1" x14ac:dyDescent="0.3">
      <c r="A419" s="7">
        <v>44740</v>
      </c>
      <c r="B419" s="3">
        <v>417</v>
      </c>
      <c r="C419" s="4">
        <v>53177.45</v>
      </c>
      <c r="D419" s="19">
        <f>LN(Table1[[#This Row],[BSE_SENSEX]]/C418)</f>
        <v>3.0412249844677803E-4</v>
      </c>
      <c r="E419" s="25">
        <f t="shared" ca="1" si="7"/>
        <v>53161.279999999999</v>
      </c>
      <c r="R419" s="18">
        <v>28752.771015038034</v>
      </c>
    </row>
    <row r="420" spans="1:18" ht="25" customHeight="1" x14ac:dyDescent="0.3">
      <c r="A420" s="7">
        <v>44741</v>
      </c>
      <c r="B420" s="3">
        <v>418</v>
      </c>
      <c r="C420" s="4">
        <v>53026.97</v>
      </c>
      <c r="D420" s="19">
        <f>LN(Table1[[#This Row],[BSE_SENSEX]]/C419)</f>
        <v>-2.8337822606671194E-3</v>
      </c>
      <c r="E420" s="25">
        <f t="shared" ca="1" si="7"/>
        <v>53177.45</v>
      </c>
      <c r="R420" s="18">
        <v>29260.211430691113</v>
      </c>
    </row>
    <row r="421" spans="1:18" ht="25" customHeight="1" x14ac:dyDescent="0.3">
      <c r="A421" s="7">
        <v>44742</v>
      </c>
      <c r="B421" s="3">
        <v>419</v>
      </c>
      <c r="C421" s="4">
        <v>53018.94</v>
      </c>
      <c r="D421" s="19">
        <f>LN(Table1[[#This Row],[BSE_SENSEX]]/C420)</f>
        <v>-1.5144384192365874E-4</v>
      </c>
      <c r="E421" s="25">
        <f t="shared" ca="1" si="7"/>
        <v>53026.97</v>
      </c>
      <c r="R421" s="18">
        <v>29553.982259396813</v>
      </c>
    </row>
    <row r="422" spans="1:18" ht="25" customHeight="1" x14ac:dyDescent="0.3">
      <c r="A422" s="7">
        <v>44743</v>
      </c>
      <c r="B422" s="3">
        <v>420</v>
      </c>
      <c r="C422" s="4">
        <v>52907.93</v>
      </c>
      <c r="D422" s="19">
        <f>LN(Table1[[#This Row],[BSE_SENSEX]]/C421)</f>
        <v>-2.0959750937593878E-3</v>
      </c>
      <c r="E422" s="25">
        <f t="shared" ca="1" si="7"/>
        <v>53018.94</v>
      </c>
      <c r="R422" s="18">
        <v>29439.63920760381</v>
      </c>
    </row>
    <row r="423" spans="1:18" ht="25" customHeight="1" x14ac:dyDescent="0.3">
      <c r="A423" s="7">
        <v>44746</v>
      </c>
      <c r="B423" s="3">
        <v>421</v>
      </c>
      <c r="C423" s="4">
        <v>53234.77</v>
      </c>
      <c r="D423" s="19">
        <f>LN(Table1[[#This Row],[BSE_SENSEX]]/C422)</f>
        <v>6.1585211797859241E-3</v>
      </c>
      <c r="E423" s="25">
        <f t="shared" ca="1" si="7"/>
        <v>52907.93</v>
      </c>
      <c r="R423" s="18">
        <v>29163.576148772085</v>
      </c>
    </row>
    <row r="424" spans="1:18" ht="25" customHeight="1" x14ac:dyDescent="0.3">
      <c r="A424" s="7">
        <v>44747</v>
      </c>
      <c r="B424" s="3">
        <v>422</v>
      </c>
      <c r="C424" s="4">
        <v>53134.35</v>
      </c>
      <c r="D424" s="19">
        <f>LN(Table1[[#This Row],[BSE_SENSEX]]/C423)</f>
        <v>-1.8881425329793815E-3</v>
      </c>
      <c r="E424" s="25">
        <f t="shared" ca="1" si="7"/>
        <v>53234.77</v>
      </c>
      <c r="R424" s="18">
        <v>27940.427779678481</v>
      </c>
    </row>
    <row r="425" spans="1:18" ht="25" customHeight="1" x14ac:dyDescent="0.3">
      <c r="A425" s="7">
        <v>44748</v>
      </c>
      <c r="B425" s="3">
        <v>423</v>
      </c>
      <c r="C425" s="4">
        <v>53750.97</v>
      </c>
      <c r="D425" s="19">
        <f>LN(Table1[[#This Row],[BSE_SENSEX]]/C424)</f>
        <v>1.1538101598165861E-2</v>
      </c>
      <c r="E425" s="25">
        <f t="shared" ca="1" si="7"/>
        <v>53134.35</v>
      </c>
      <c r="R425" s="18">
        <v>28564.843823887033</v>
      </c>
    </row>
    <row r="426" spans="1:18" ht="25" customHeight="1" x14ac:dyDescent="0.3">
      <c r="A426" s="7">
        <v>44749</v>
      </c>
      <c r="B426" s="3">
        <v>424</v>
      </c>
      <c r="C426" s="4">
        <v>54178.46</v>
      </c>
      <c r="D426" s="19">
        <f>LN(Table1[[#This Row],[BSE_SENSEX]]/C425)</f>
        <v>7.9216991238123917E-3</v>
      </c>
      <c r="E426" s="25">
        <f t="shared" ca="1" si="7"/>
        <v>53750.97</v>
      </c>
      <c r="R426" s="18">
        <v>28446.308018091186</v>
      </c>
    </row>
    <row r="427" spans="1:18" ht="25" customHeight="1" x14ac:dyDescent="0.3">
      <c r="A427" s="7">
        <v>44750</v>
      </c>
      <c r="B427" s="3">
        <v>425</v>
      </c>
      <c r="C427" s="4">
        <v>54481.84</v>
      </c>
      <c r="D427" s="19">
        <f>LN(Table1[[#This Row],[BSE_SENSEX]]/C426)</f>
        <v>5.5840226525243741E-3</v>
      </c>
      <c r="E427" s="25">
        <f t="shared" ca="1" si="7"/>
        <v>54178.46</v>
      </c>
      <c r="R427" s="18">
        <v>27995.925138356033</v>
      </c>
    </row>
    <row r="428" spans="1:18" ht="25" customHeight="1" x14ac:dyDescent="0.3">
      <c r="A428" s="7">
        <v>44753</v>
      </c>
      <c r="B428" s="3">
        <v>426</v>
      </c>
      <c r="C428" s="4">
        <v>54395.23</v>
      </c>
      <c r="D428" s="19">
        <f>LN(Table1[[#This Row],[BSE_SENSEX]]/C427)</f>
        <v>-1.5909689389841108E-3</v>
      </c>
      <c r="E428" s="25">
        <f t="shared" ca="1" si="7"/>
        <v>54481.84</v>
      </c>
      <c r="R428" s="18">
        <v>28528.078204647147</v>
      </c>
    </row>
    <row r="429" spans="1:18" ht="25" customHeight="1" x14ac:dyDescent="0.3">
      <c r="A429" s="7">
        <v>44754</v>
      </c>
      <c r="B429" s="3">
        <v>427</v>
      </c>
      <c r="C429" s="4">
        <v>53886.61</v>
      </c>
      <c r="D429" s="19">
        <f>LN(Table1[[#This Row],[BSE_SENSEX]]/C428)</f>
        <v>-9.3944421466369485E-3</v>
      </c>
      <c r="E429" s="25">
        <f t="shared" ca="1" si="7"/>
        <v>54395.23</v>
      </c>
      <c r="R429" s="18">
        <v>29261.216153225996</v>
      </c>
    </row>
    <row r="430" spans="1:18" ht="25" customHeight="1" x14ac:dyDescent="0.3">
      <c r="A430" s="7">
        <v>44755</v>
      </c>
      <c r="B430" s="3">
        <v>428</v>
      </c>
      <c r="C430" s="4">
        <v>53514.15</v>
      </c>
      <c r="D430" s="19">
        <f>LN(Table1[[#This Row],[BSE_SENSEX]]/C429)</f>
        <v>-6.9359191342613204E-3</v>
      </c>
      <c r="E430" s="25">
        <f t="shared" ca="1" si="7"/>
        <v>53886.61</v>
      </c>
      <c r="R430" s="18">
        <v>28987.579746170879</v>
      </c>
    </row>
    <row r="431" spans="1:18" ht="25" customHeight="1" x14ac:dyDescent="0.3">
      <c r="A431" s="7">
        <v>44756</v>
      </c>
      <c r="B431" s="3">
        <v>429</v>
      </c>
      <c r="C431" s="4">
        <v>53416.15</v>
      </c>
      <c r="D431" s="19">
        <f>LN(Table1[[#This Row],[BSE_SENSEX]]/C430)</f>
        <v>-1.8329702140216432E-3</v>
      </c>
      <c r="E431" s="25">
        <f t="shared" ca="1" si="7"/>
        <v>53514.15</v>
      </c>
      <c r="R431" s="18">
        <v>29935.412947938075</v>
      </c>
    </row>
    <row r="432" spans="1:18" ht="25" customHeight="1" x14ac:dyDescent="0.3">
      <c r="A432" s="7">
        <v>44757</v>
      </c>
      <c r="B432" s="3">
        <v>430</v>
      </c>
      <c r="C432" s="4">
        <v>53760.78</v>
      </c>
      <c r="D432" s="19">
        <f>LN(Table1[[#This Row],[BSE_SENSEX]]/C431)</f>
        <v>6.4310703392155581E-3</v>
      </c>
      <c r="E432" s="25">
        <f t="shared" ca="1" si="7"/>
        <v>53416.15</v>
      </c>
      <c r="R432" s="18">
        <v>29478.59346217721</v>
      </c>
    </row>
    <row r="433" spans="1:18" ht="25" customHeight="1" x14ac:dyDescent="0.3">
      <c r="A433" s="7">
        <v>44760</v>
      </c>
      <c r="B433" s="3">
        <v>431</v>
      </c>
      <c r="C433" s="4">
        <v>54521.15</v>
      </c>
      <c r="D433" s="19">
        <f>LN(Table1[[#This Row],[BSE_SENSEX]]/C432)</f>
        <v>1.4044494744477897E-2</v>
      </c>
      <c r="E433" s="25">
        <f t="shared" ca="1" si="7"/>
        <v>53760.78</v>
      </c>
      <c r="R433" s="18">
        <v>29993.90414131973</v>
      </c>
    </row>
    <row r="434" spans="1:18" ht="25" customHeight="1" x14ac:dyDescent="0.3">
      <c r="A434" s="7">
        <v>44761</v>
      </c>
      <c r="B434" s="3">
        <v>432</v>
      </c>
      <c r="C434" s="4">
        <v>54767.62</v>
      </c>
      <c r="D434" s="19">
        <f>LN(Table1[[#This Row],[BSE_SENSEX]]/C433)</f>
        <v>4.5104436229039795E-3</v>
      </c>
      <c r="E434" s="25">
        <f t="shared" ca="1" si="7"/>
        <v>54521.15</v>
      </c>
      <c r="R434" s="18">
        <v>29835.462027469533</v>
      </c>
    </row>
    <row r="435" spans="1:18" ht="25" customHeight="1" x14ac:dyDescent="0.3">
      <c r="A435" s="7">
        <v>44762</v>
      </c>
      <c r="B435" s="3">
        <v>433</v>
      </c>
      <c r="C435" s="4">
        <v>55397.53</v>
      </c>
      <c r="D435" s="19">
        <f>LN(Table1[[#This Row],[BSE_SENSEX]]/C434)</f>
        <v>1.1435864516165881E-2</v>
      </c>
      <c r="E435" s="25">
        <f t="shared" ca="1" si="7"/>
        <v>54767.62</v>
      </c>
      <c r="R435" s="18">
        <v>30486.278001300019</v>
      </c>
    </row>
    <row r="436" spans="1:18" ht="25" customHeight="1" x14ac:dyDescent="0.3">
      <c r="A436" s="7">
        <v>44763</v>
      </c>
      <c r="B436" s="3">
        <v>434</v>
      </c>
      <c r="C436" s="4">
        <v>55681.95</v>
      </c>
      <c r="D436" s="19">
        <f>LN(Table1[[#This Row],[BSE_SENSEX]]/C435)</f>
        <v>5.1210290428885946E-3</v>
      </c>
      <c r="E436" s="25">
        <f t="shared" ca="1" si="7"/>
        <v>55397.53</v>
      </c>
      <c r="R436" s="18">
        <v>30002.653708069483</v>
      </c>
    </row>
    <row r="437" spans="1:18" ht="25" customHeight="1" x14ac:dyDescent="0.3">
      <c r="A437" s="7">
        <v>44764</v>
      </c>
      <c r="B437" s="3">
        <v>435</v>
      </c>
      <c r="C437" s="4">
        <v>56072.23</v>
      </c>
      <c r="D437" s="19">
        <f>LN(Table1[[#This Row],[BSE_SENSEX]]/C436)</f>
        <v>6.9846440939884203E-3</v>
      </c>
      <c r="E437" s="25">
        <f t="shared" ca="1" si="7"/>
        <v>55681.95</v>
      </c>
      <c r="R437" s="18">
        <v>29897.276507211565</v>
      </c>
    </row>
    <row r="438" spans="1:18" ht="25" customHeight="1" x14ac:dyDescent="0.3">
      <c r="A438" s="7">
        <v>44767</v>
      </c>
      <c r="B438" s="3">
        <v>436</v>
      </c>
      <c r="C438" s="4">
        <v>55766.22</v>
      </c>
      <c r="D438" s="19">
        <f>LN(Table1[[#This Row],[BSE_SENSEX]]/C437)</f>
        <v>-5.4723713297028052E-3</v>
      </c>
      <c r="E438" s="25">
        <f t="shared" ca="1" si="7"/>
        <v>56072.23</v>
      </c>
      <c r="R438" s="18">
        <v>29289.806709238397</v>
      </c>
    </row>
    <row r="439" spans="1:18" ht="25" customHeight="1" x14ac:dyDescent="0.3">
      <c r="A439" s="7">
        <v>44768</v>
      </c>
      <c r="B439" s="3">
        <v>437</v>
      </c>
      <c r="C439" s="4">
        <v>55268.49</v>
      </c>
      <c r="D439" s="19">
        <f>LN(Table1[[#This Row],[BSE_SENSEX]]/C438)</f>
        <v>-8.9653646839666784E-3</v>
      </c>
      <c r="E439" s="25">
        <f t="shared" ca="1" si="7"/>
        <v>55766.22</v>
      </c>
      <c r="R439" s="18">
        <v>29721.205237372946</v>
      </c>
    </row>
    <row r="440" spans="1:18" ht="25" customHeight="1" x14ac:dyDescent="0.3">
      <c r="A440" s="7">
        <v>44769</v>
      </c>
      <c r="B440" s="3">
        <v>438</v>
      </c>
      <c r="C440" s="4">
        <v>55816.32</v>
      </c>
      <c r="D440" s="19">
        <f>LN(Table1[[#This Row],[BSE_SENSEX]]/C439)</f>
        <v>9.8633546986528504E-3</v>
      </c>
      <c r="E440" s="25">
        <f t="shared" ca="1" si="7"/>
        <v>55268.49</v>
      </c>
      <c r="R440" s="18">
        <v>29560.139071972782</v>
      </c>
    </row>
    <row r="441" spans="1:18" ht="25" customHeight="1" x14ac:dyDescent="0.3">
      <c r="A441" s="7">
        <v>44770</v>
      </c>
      <c r="B441" s="3">
        <v>439</v>
      </c>
      <c r="C441" s="4">
        <v>56857.79</v>
      </c>
      <c r="D441" s="19">
        <f>LN(Table1[[#This Row],[BSE_SENSEX]]/C440)</f>
        <v>1.8486938330278646E-2</v>
      </c>
      <c r="E441" s="25">
        <f t="shared" ca="1" si="7"/>
        <v>55816.32</v>
      </c>
      <c r="R441" s="18">
        <v>29753.125463282118</v>
      </c>
    </row>
    <row r="442" spans="1:18" ht="25" customHeight="1" x14ac:dyDescent="0.3">
      <c r="A442" s="7">
        <v>44771</v>
      </c>
      <c r="B442" s="3">
        <v>440</v>
      </c>
      <c r="C442" s="4">
        <v>57570.25</v>
      </c>
      <c r="D442" s="19">
        <f>LN(Table1[[#This Row],[BSE_SENSEX]]/C441)</f>
        <v>1.2452703143907838E-2</v>
      </c>
      <c r="E442" s="25">
        <f t="shared" ca="1" si="7"/>
        <v>56857.79</v>
      </c>
      <c r="R442" s="18">
        <v>29902.772403583822</v>
      </c>
    </row>
    <row r="443" spans="1:18" ht="25" customHeight="1" x14ac:dyDescent="0.3">
      <c r="A443" s="7">
        <v>44774</v>
      </c>
      <c r="B443" s="3">
        <v>441</v>
      </c>
      <c r="C443" s="4">
        <v>58115.5</v>
      </c>
      <c r="D443" s="19">
        <f>LN(Table1[[#This Row],[BSE_SENSEX]]/C442)</f>
        <v>9.4264684715859356E-3</v>
      </c>
      <c r="E443" s="25">
        <f t="shared" ca="1" si="7"/>
        <v>57570.25</v>
      </c>
      <c r="R443" s="18">
        <v>30339.154780638994</v>
      </c>
    </row>
    <row r="444" spans="1:18" ht="25" customHeight="1" x14ac:dyDescent="0.3">
      <c r="A444" s="7">
        <v>44775</v>
      </c>
      <c r="B444" s="3">
        <v>442</v>
      </c>
      <c r="C444" s="4">
        <v>58136.36</v>
      </c>
      <c r="D444" s="19">
        <f>LN(Table1[[#This Row],[BSE_SENSEX]]/C443)</f>
        <v>3.5887598226622483E-4</v>
      </c>
      <c r="E444" s="25">
        <f t="shared" ca="1" si="7"/>
        <v>58115.5</v>
      </c>
      <c r="R444" s="18">
        <v>30916.134396420835</v>
      </c>
    </row>
    <row r="445" spans="1:18" ht="25" customHeight="1" x14ac:dyDescent="0.3">
      <c r="A445" s="7">
        <v>44776</v>
      </c>
      <c r="B445" s="3">
        <v>443</v>
      </c>
      <c r="C445" s="4">
        <v>58350.53</v>
      </c>
      <c r="D445" s="19">
        <f>LN(Table1[[#This Row],[BSE_SENSEX]]/C444)</f>
        <v>3.6771561387639101E-3</v>
      </c>
      <c r="E445" s="25">
        <f t="shared" ca="1" si="7"/>
        <v>58136.36</v>
      </c>
      <c r="R445" s="18">
        <v>30944.507382529864</v>
      </c>
    </row>
    <row r="446" spans="1:18" ht="25" customHeight="1" x14ac:dyDescent="0.3">
      <c r="A446" s="7">
        <v>44777</v>
      </c>
      <c r="B446" s="3">
        <v>444</v>
      </c>
      <c r="C446" s="4">
        <v>58298.8</v>
      </c>
      <c r="D446" s="19">
        <f>LN(Table1[[#This Row],[BSE_SENSEX]]/C445)</f>
        <v>-8.8693185620705413E-4</v>
      </c>
      <c r="E446" s="25">
        <f t="shared" ca="1" si="7"/>
        <v>58350.53</v>
      </c>
      <c r="R446" s="18">
        <v>31422.842754211757</v>
      </c>
    </row>
    <row r="447" spans="1:18" ht="25" customHeight="1" x14ac:dyDescent="0.3">
      <c r="A447" s="7">
        <v>44778</v>
      </c>
      <c r="B447" s="3">
        <v>445</v>
      </c>
      <c r="C447" s="4">
        <v>58387.93</v>
      </c>
      <c r="D447" s="19">
        <f>LN(Table1[[#This Row],[BSE_SENSEX]]/C446)</f>
        <v>1.5276804369159518E-3</v>
      </c>
      <c r="E447" s="25">
        <f t="shared" ca="1" si="7"/>
        <v>58298.8</v>
      </c>
      <c r="R447" s="18">
        <v>31868.028549334034</v>
      </c>
    </row>
    <row r="448" spans="1:18" ht="25" customHeight="1" x14ac:dyDescent="0.3">
      <c r="A448" s="7">
        <v>44781</v>
      </c>
      <c r="B448" s="3">
        <v>446</v>
      </c>
      <c r="C448" s="4">
        <v>58853.07</v>
      </c>
      <c r="D448" s="19">
        <f>LN(Table1[[#This Row],[BSE_SENSEX]]/C447)</f>
        <v>7.9348084795921626E-3</v>
      </c>
      <c r="E448" s="25">
        <f t="shared" ca="1" si="7"/>
        <v>58387.93</v>
      </c>
      <c r="R448" s="18">
        <v>32791.163773619483</v>
      </c>
    </row>
    <row r="449" spans="1:18" ht="25" customHeight="1" x14ac:dyDescent="0.3">
      <c r="A449" s="7">
        <v>44783</v>
      </c>
      <c r="B449" s="3">
        <v>447</v>
      </c>
      <c r="C449" s="4">
        <v>58817.29</v>
      </c>
      <c r="D449" s="19">
        <f>LN(Table1[[#This Row],[BSE_SENSEX]]/C448)</f>
        <v>-6.081395706228252E-4</v>
      </c>
      <c r="E449" s="25">
        <f t="shared" ca="1" si="7"/>
        <v>58853.07</v>
      </c>
      <c r="R449" s="18">
        <v>32651.511554769491</v>
      </c>
    </row>
    <row r="450" spans="1:18" ht="25" customHeight="1" x14ac:dyDescent="0.3">
      <c r="A450" s="7">
        <v>44784</v>
      </c>
      <c r="B450" s="3">
        <v>448</v>
      </c>
      <c r="C450" s="4">
        <v>59332.6</v>
      </c>
      <c r="D450" s="19">
        <f>LN(Table1[[#This Row],[BSE_SENSEX]]/C449)</f>
        <v>8.7230426969330428E-3</v>
      </c>
      <c r="E450" s="25">
        <f t="shared" ca="1" si="7"/>
        <v>58817.29</v>
      </c>
      <c r="R450" s="18">
        <v>31977.224977543119</v>
      </c>
    </row>
    <row r="451" spans="1:18" ht="25" customHeight="1" x14ac:dyDescent="0.3">
      <c r="A451" s="7">
        <v>44785</v>
      </c>
      <c r="B451" s="3">
        <v>449</v>
      </c>
      <c r="C451" s="4">
        <v>59462.78</v>
      </c>
      <c r="D451" s="19">
        <f>LN(Table1[[#This Row],[BSE_SENSEX]]/C450)</f>
        <v>2.1916686003950426E-3</v>
      </c>
      <c r="E451" s="25">
        <f t="shared" ca="1" si="7"/>
        <v>59332.6</v>
      </c>
      <c r="R451" s="18">
        <v>32021.606081790713</v>
      </c>
    </row>
    <row r="452" spans="1:18" ht="25" customHeight="1" x14ac:dyDescent="0.3">
      <c r="A452" s="7">
        <v>44789</v>
      </c>
      <c r="B452" s="3">
        <v>450</v>
      </c>
      <c r="C452" s="4">
        <v>59842.21</v>
      </c>
      <c r="D452" s="19">
        <f>LN(Table1[[#This Row],[BSE_SENSEX]]/C451)</f>
        <v>6.360694205011945E-3</v>
      </c>
      <c r="E452" s="25">
        <f t="shared" ref="E452:E515" ca="1" si="8">C451+C451*M450+M451*NORMSINV(RAND())*C451</f>
        <v>59462.78</v>
      </c>
      <c r="R452" s="18">
        <v>31443.718784866662</v>
      </c>
    </row>
    <row r="453" spans="1:18" ht="25" customHeight="1" x14ac:dyDescent="0.3">
      <c r="A453" s="7">
        <v>44790</v>
      </c>
      <c r="B453" s="3">
        <v>451</v>
      </c>
      <c r="C453" s="4">
        <v>60260.13</v>
      </c>
      <c r="D453" s="19">
        <f>LN(Table1[[#This Row],[BSE_SENSEX]]/C452)</f>
        <v>6.9594262156747605E-3</v>
      </c>
      <c r="E453" s="25">
        <f t="shared" ca="1" si="8"/>
        <v>59842.21</v>
      </c>
      <c r="R453" s="18">
        <v>31575.648874380244</v>
      </c>
    </row>
    <row r="454" spans="1:18" ht="25" customHeight="1" x14ac:dyDescent="0.3">
      <c r="A454" s="7">
        <v>44791</v>
      </c>
      <c r="B454" s="3">
        <v>452</v>
      </c>
      <c r="C454" s="4">
        <v>60298</v>
      </c>
      <c r="D454" s="19">
        <f>LN(Table1[[#This Row],[BSE_SENSEX]]/C453)</f>
        <v>6.2824466911668613E-4</v>
      </c>
      <c r="E454" s="25">
        <f t="shared" ca="1" si="8"/>
        <v>60260.13</v>
      </c>
      <c r="R454" s="18">
        <v>31998.865066215003</v>
      </c>
    </row>
    <row r="455" spans="1:18" ht="25" customHeight="1" x14ac:dyDescent="0.3">
      <c r="A455" s="7">
        <v>44792</v>
      </c>
      <c r="B455" s="3">
        <v>453</v>
      </c>
      <c r="C455" s="4">
        <v>59646.15</v>
      </c>
      <c r="D455" s="19">
        <f>LN(Table1[[#This Row],[BSE_SENSEX]]/C454)</f>
        <v>-1.0869332394789702E-2</v>
      </c>
      <c r="E455" s="25">
        <f t="shared" ca="1" si="8"/>
        <v>60298</v>
      </c>
      <c r="R455" s="18">
        <v>30866.307699914447</v>
      </c>
    </row>
    <row r="456" spans="1:18" ht="25" customHeight="1" x14ac:dyDescent="0.3">
      <c r="A456" s="7">
        <v>44795</v>
      </c>
      <c r="B456" s="3">
        <v>454</v>
      </c>
      <c r="C456" s="4">
        <v>58773.87</v>
      </c>
      <c r="D456" s="19">
        <f>LN(Table1[[#This Row],[BSE_SENSEX]]/C455)</f>
        <v>-1.4732234912463969E-2</v>
      </c>
      <c r="E456" s="25">
        <f t="shared" ca="1" si="8"/>
        <v>59646.15</v>
      </c>
      <c r="R456" s="18">
        <v>31487.57651417092</v>
      </c>
    </row>
    <row r="457" spans="1:18" ht="25" customHeight="1" x14ac:dyDescent="0.3">
      <c r="A457" s="7">
        <v>44796</v>
      </c>
      <c r="B457" s="3">
        <v>455</v>
      </c>
      <c r="C457" s="4">
        <v>59031.3</v>
      </c>
      <c r="D457" s="19">
        <f>LN(Table1[[#This Row],[BSE_SENSEX]]/C456)</f>
        <v>4.3704433304453671E-3</v>
      </c>
      <c r="E457" s="25">
        <f t="shared" ca="1" si="8"/>
        <v>58773.87</v>
      </c>
      <c r="R457" s="18">
        <v>31544.23120612893</v>
      </c>
    </row>
    <row r="458" spans="1:18" ht="25" customHeight="1" x14ac:dyDescent="0.3">
      <c r="A458" s="7">
        <v>44797</v>
      </c>
      <c r="B458" s="3">
        <v>456</v>
      </c>
      <c r="C458" s="4">
        <v>59085.43</v>
      </c>
      <c r="D458" s="19">
        <f>LN(Table1[[#This Row],[BSE_SENSEX]]/C457)</f>
        <v>9.1655100491518787E-4</v>
      </c>
      <c r="E458" s="25">
        <f t="shared" ca="1" si="8"/>
        <v>59031.3</v>
      </c>
      <c r="R458" s="18">
        <v>30720.050811201912</v>
      </c>
    </row>
    <row r="459" spans="1:18" ht="25" customHeight="1" x14ac:dyDescent="0.3">
      <c r="A459" s="7">
        <v>44798</v>
      </c>
      <c r="B459" s="3">
        <v>457</v>
      </c>
      <c r="C459" s="4">
        <v>58774.720000000001</v>
      </c>
      <c r="D459" s="19">
        <f>LN(Table1[[#This Row],[BSE_SENSEX]]/C458)</f>
        <v>-5.2725322307956742E-3</v>
      </c>
      <c r="E459" s="25">
        <f t="shared" ca="1" si="8"/>
        <v>59085.43</v>
      </c>
      <c r="R459" s="18">
        <v>29992.276691544561</v>
      </c>
    </row>
    <row r="460" spans="1:18" ht="25" customHeight="1" x14ac:dyDescent="0.3">
      <c r="A460" s="7">
        <v>44799</v>
      </c>
      <c r="B460" s="3">
        <v>458</v>
      </c>
      <c r="C460" s="4">
        <v>58833.87</v>
      </c>
      <c r="D460" s="19">
        <f>LN(Table1[[#This Row],[BSE_SENSEX]]/C459)</f>
        <v>1.0058789921261755E-3</v>
      </c>
      <c r="E460" s="25">
        <f t="shared" ca="1" si="8"/>
        <v>58774.720000000001</v>
      </c>
      <c r="R460" s="18">
        <v>29550.545062086079</v>
      </c>
    </row>
    <row r="461" spans="1:18" ht="25" customHeight="1" x14ac:dyDescent="0.3">
      <c r="A461" s="7">
        <v>44802</v>
      </c>
      <c r="B461" s="3">
        <v>459</v>
      </c>
      <c r="C461" s="4">
        <v>57972.62</v>
      </c>
      <c r="D461" s="19">
        <f>LN(Table1[[#This Row],[BSE_SENSEX]]/C460)</f>
        <v>-1.4746879355400555E-2</v>
      </c>
      <c r="E461" s="25">
        <f t="shared" ca="1" si="8"/>
        <v>58833.87</v>
      </c>
      <c r="R461" s="18">
        <v>29575.616647261231</v>
      </c>
    </row>
    <row r="462" spans="1:18" ht="25" customHeight="1" x14ac:dyDescent="0.3">
      <c r="A462" s="7">
        <v>44803</v>
      </c>
      <c r="B462" s="3">
        <v>460</v>
      </c>
      <c r="C462" s="4">
        <v>59537.07</v>
      </c>
      <c r="D462" s="19">
        <f>LN(Table1[[#This Row],[BSE_SENSEX]]/C461)</f>
        <v>2.6628313640766593E-2</v>
      </c>
      <c r="E462" s="25">
        <f t="shared" ca="1" si="8"/>
        <v>57972.62</v>
      </c>
      <c r="R462" s="18">
        <v>30278.934335531365</v>
      </c>
    </row>
    <row r="463" spans="1:18" ht="25" customHeight="1" x14ac:dyDescent="0.3">
      <c r="A463" s="7">
        <v>44805</v>
      </c>
      <c r="B463" s="3">
        <v>461</v>
      </c>
      <c r="C463" s="4">
        <v>58766.59</v>
      </c>
      <c r="D463" s="19">
        <f>LN(Table1[[#This Row],[BSE_SENSEX]]/C462)</f>
        <v>-1.3025647621612986E-2</v>
      </c>
      <c r="E463" s="25">
        <f t="shared" ca="1" si="8"/>
        <v>59537.07</v>
      </c>
      <c r="R463" s="18">
        <v>30413.614635014183</v>
      </c>
    </row>
    <row r="464" spans="1:18" ht="25" customHeight="1" x14ac:dyDescent="0.3">
      <c r="A464" s="7">
        <v>44806</v>
      </c>
      <c r="B464" s="3">
        <v>462</v>
      </c>
      <c r="C464" s="4">
        <v>58803.33</v>
      </c>
      <c r="D464" s="19">
        <f>LN(Table1[[#This Row],[BSE_SENSEX]]/C463)</f>
        <v>6.2498981365187803E-4</v>
      </c>
      <c r="E464" s="25">
        <f t="shared" ca="1" si="8"/>
        <v>58766.59</v>
      </c>
      <c r="R464" s="18">
        <v>30762.111775080703</v>
      </c>
    </row>
    <row r="465" spans="1:18" ht="25" customHeight="1" x14ac:dyDescent="0.3">
      <c r="A465" s="7">
        <v>44809</v>
      </c>
      <c r="B465" s="3">
        <v>463</v>
      </c>
      <c r="C465" s="4">
        <v>59245.98</v>
      </c>
      <c r="D465" s="19">
        <f>LN(Table1[[#This Row],[BSE_SENSEX]]/C464)</f>
        <v>7.4994436581140274E-3</v>
      </c>
      <c r="E465" s="25">
        <f t="shared" ca="1" si="8"/>
        <v>58803.33</v>
      </c>
      <c r="R465" s="18">
        <v>30451.789790780284</v>
      </c>
    </row>
    <row r="466" spans="1:18" ht="25" customHeight="1" x14ac:dyDescent="0.3">
      <c r="A466" s="7">
        <v>44810</v>
      </c>
      <c r="B466" s="3">
        <v>464</v>
      </c>
      <c r="C466" s="4">
        <v>59196.99</v>
      </c>
      <c r="D466" s="19">
        <f>LN(Table1[[#This Row],[BSE_SENSEX]]/C465)</f>
        <v>-8.2723360945310682E-4</v>
      </c>
      <c r="E466" s="25">
        <f t="shared" ca="1" si="8"/>
        <v>59245.98</v>
      </c>
      <c r="R466" s="18">
        <v>31210.866553432697</v>
      </c>
    </row>
    <row r="467" spans="1:18" ht="25" customHeight="1" x14ac:dyDescent="0.3">
      <c r="A467" s="7">
        <v>44811</v>
      </c>
      <c r="B467" s="3">
        <v>465</v>
      </c>
      <c r="C467" s="4">
        <v>59028.91</v>
      </c>
      <c r="D467" s="19">
        <f>LN(Table1[[#This Row],[BSE_SENSEX]]/C466)</f>
        <v>-2.8433721078137569E-3</v>
      </c>
      <c r="E467" s="25">
        <f t="shared" ca="1" si="8"/>
        <v>59196.99</v>
      </c>
      <c r="R467" s="18">
        <v>31910.401050198412</v>
      </c>
    </row>
    <row r="468" spans="1:18" ht="25" customHeight="1" x14ac:dyDescent="0.3">
      <c r="A468" s="7">
        <v>44812</v>
      </c>
      <c r="B468" s="3">
        <v>466</v>
      </c>
      <c r="C468" s="4">
        <v>59688.22</v>
      </c>
      <c r="D468" s="19">
        <f>LN(Table1[[#This Row],[BSE_SENSEX]]/C467)</f>
        <v>1.1107357100497371E-2</v>
      </c>
      <c r="E468" s="25">
        <f t="shared" ca="1" si="8"/>
        <v>59028.91</v>
      </c>
      <c r="R468" s="18">
        <v>32027.510868262074</v>
      </c>
    </row>
    <row r="469" spans="1:18" ht="25" customHeight="1" x14ac:dyDescent="0.3">
      <c r="A469" s="7">
        <v>44813</v>
      </c>
      <c r="B469" s="3">
        <v>467</v>
      </c>
      <c r="C469" s="4">
        <v>59793.14</v>
      </c>
      <c r="D469" s="19">
        <f>LN(Table1[[#This Row],[BSE_SENSEX]]/C468)</f>
        <v>1.7562576617521954E-3</v>
      </c>
      <c r="E469" s="25">
        <f t="shared" ca="1" si="8"/>
        <v>59688.22</v>
      </c>
      <c r="R469" s="18">
        <v>32687.049719825987</v>
      </c>
    </row>
    <row r="470" spans="1:18" ht="25" customHeight="1" x14ac:dyDescent="0.3">
      <c r="A470" s="7">
        <v>44816</v>
      </c>
      <c r="B470" s="3">
        <v>468</v>
      </c>
      <c r="C470" s="4">
        <v>60115.13</v>
      </c>
      <c r="D470" s="19">
        <f>LN(Table1[[#This Row],[BSE_SENSEX]]/C469)</f>
        <v>5.3706182891961477E-3</v>
      </c>
      <c r="E470" s="25">
        <f t="shared" ca="1" si="8"/>
        <v>59793.14</v>
      </c>
      <c r="R470" s="18">
        <v>33485.195668662192</v>
      </c>
    </row>
    <row r="471" spans="1:18" ht="25" customHeight="1" x14ac:dyDescent="0.3">
      <c r="A471" s="7">
        <v>44817</v>
      </c>
      <c r="B471" s="3">
        <v>469</v>
      </c>
      <c r="C471" s="4">
        <v>60571.08</v>
      </c>
      <c r="D471" s="19">
        <f>LN(Table1[[#This Row],[BSE_SENSEX]]/C470)</f>
        <v>7.5559944967375286E-3</v>
      </c>
      <c r="E471" s="25">
        <f t="shared" ca="1" si="8"/>
        <v>60115.13</v>
      </c>
      <c r="R471" s="18">
        <v>33211.170048812113</v>
      </c>
    </row>
    <row r="472" spans="1:18" ht="25" customHeight="1" x14ac:dyDescent="0.3">
      <c r="A472" s="7">
        <v>44818</v>
      </c>
      <c r="B472" s="3">
        <v>470</v>
      </c>
      <c r="C472" s="4">
        <v>60346.97</v>
      </c>
      <c r="D472" s="19">
        <f>LN(Table1[[#This Row],[BSE_SENSEX]]/C471)</f>
        <v>-3.7068122850878221E-3</v>
      </c>
      <c r="E472" s="25">
        <f t="shared" ca="1" si="8"/>
        <v>60571.08</v>
      </c>
      <c r="R472" s="18">
        <v>34098.923377461731</v>
      </c>
    </row>
    <row r="473" spans="1:18" ht="25" customHeight="1" x14ac:dyDescent="0.3">
      <c r="A473" s="7">
        <v>44819</v>
      </c>
      <c r="B473" s="3">
        <v>471</v>
      </c>
      <c r="C473" s="4">
        <v>59934.01</v>
      </c>
      <c r="D473" s="19">
        <f>LN(Table1[[#This Row],[BSE_SENSEX]]/C472)</f>
        <v>-6.8666155297613524E-3</v>
      </c>
      <c r="E473" s="25">
        <f t="shared" ca="1" si="8"/>
        <v>60346.97</v>
      </c>
      <c r="R473" s="18">
        <v>33872.134919308417</v>
      </c>
    </row>
    <row r="474" spans="1:18" ht="25" customHeight="1" x14ac:dyDescent="0.3">
      <c r="A474" s="7">
        <v>44820</v>
      </c>
      <c r="B474" s="3">
        <v>472</v>
      </c>
      <c r="C474" s="4">
        <v>58840.79</v>
      </c>
      <c r="D474" s="19">
        <f>LN(Table1[[#This Row],[BSE_SENSEX]]/C473)</f>
        <v>-1.84088017444974E-2</v>
      </c>
      <c r="E474" s="25">
        <f t="shared" ca="1" si="8"/>
        <v>59934.01</v>
      </c>
      <c r="R474" s="18">
        <v>34247.489133393043</v>
      </c>
    </row>
    <row r="475" spans="1:18" ht="25" customHeight="1" x14ac:dyDescent="0.3">
      <c r="A475" s="7">
        <v>44823</v>
      </c>
      <c r="B475" s="3">
        <v>473</v>
      </c>
      <c r="C475" s="4">
        <v>59141.23</v>
      </c>
      <c r="D475" s="19">
        <f>LN(Table1[[#This Row],[BSE_SENSEX]]/C474)</f>
        <v>5.0929904304841305E-3</v>
      </c>
      <c r="E475" s="25">
        <f t="shared" ca="1" si="8"/>
        <v>58840.79</v>
      </c>
      <c r="R475" s="18">
        <v>34142.027645737588</v>
      </c>
    </row>
    <row r="476" spans="1:18" ht="25" customHeight="1" x14ac:dyDescent="0.3">
      <c r="A476" s="7">
        <v>44824</v>
      </c>
      <c r="B476" s="3">
        <v>474</v>
      </c>
      <c r="C476" s="4">
        <v>59719.74</v>
      </c>
      <c r="D476" s="19">
        <f>LN(Table1[[#This Row],[BSE_SENSEX]]/C475)</f>
        <v>9.7343066969017636E-3</v>
      </c>
      <c r="E476" s="25">
        <f t="shared" ca="1" si="8"/>
        <v>59141.23</v>
      </c>
      <c r="R476" s="18">
        <v>35322.684212691071</v>
      </c>
    </row>
    <row r="477" spans="1:18" ht="25" customHeight="1" x14ac:dyDescent="0.3">
      <c r="A477" s="7">
        <v>44825</v>
      </c>
      <c r="B477" s="3">
        <v>475</v>
      </c>
      <c r="C477" s="4">
        <v>59456.78</v>
      </c>
      <c r="D477" s="19">
        <f>LN(Table1[[#This Row],[BSE_SENSEX]]/C476)</f>
        <v>-4.4129569607210461E-3</v>
      </c>
      <c r="E477" s="25">
        <f t="shared" ca="1" si="8"/>
        <v>59719.74</v>
      </c>
      <c r="R477" s="18">
        <v>35352.570210348145</v>
      </c>
    </row>
    <row r="478" spans="1:18" ht="25" customHeight="1" x14ac:dyDescent="0.3">
      <c r="A478" s="7">
        <v>44826</v>
      </c>
      <c r="B478" s="3">
        <v>476</v>
      </c>
      <c r="C478" s="4">
        <v>59119.72</v>
      </c>
      <c r="D478" s="19">
        <f>LN(Table1[[#This Row],[BSE_SENSEX]]/C477)</f>
        <v>-5.6851215515974166E-3</v>
      </c>
      <c r="E478" s="25">
        <f t="shared" ca="1" si="8"/>
        <v>59456.78</v>
      </c>
      <c r="R478" s="18">
        <v>35166.771486062134</v>
      </c>
    </row>
    <row r="479" spans="1:18" ht="25" customHeight="1" x14ac:dyDescent="0.3">
      <c r="A479" s="7">
        <v>44827</v>
      </c>
      <c r="B479" s="3">
        <v>477</v>
      </c>
      <c r="C479" s="4">
        <v>58098.92</v>
      </c>
      <c r="D479" s="19">
        <f>LN(Table1[[#This Row],[BSE_SENSEX]]/C478)</f>
        <v>-1.7417465454006385E-2</v>
      </c>
      <c r="E479" s="25">
        <f t="shared" ca="1" si="8"/>
        <v>59119.72</v>
      </c>
      <c r="R479" s="18">
        <v>35455.888648495151</v>
      </c>
    </row>
    <row r="480" spans="1:18" ht="25" customHeight="1" x14ac:dyDescent="0.3">
      <c r="A480" s="7">
        <v>44830</v>
      </c>
      <c r="B480" s="3">
        <v>478</v>
      </c>
      <c r="C480" s="4">
        <v>57145.22</v>
      </c>
      <c r="D480" s="19">
        <f>LN(Table1[[#This Row],[BSE_SENSEX]]/C479)</f>
        <v>-1.6551327847038173E-2</v>
      </c>
      <c r="E480" s="25">
        <f t="shared" ca="1" si="8"/>
        <v>58098.92</v>
      </c>
      <c r="R480" s="18">
        <v>35982.764013969332</v>
      </c>
    </row>
    <row r="481" spans="1:18" ht="25" customHeight="1" x14ac:dyDescent="0.3">
      <c r="A481" s="7">
        <v>44831</v>
      </c>
      <c r="B481" s="3">
        <v>479</v>
      </c>
      <c r="C481" s="4">
        <v>57107.519999999997</v>
      </c>
      <c r="D481" s="19">
        <f>LN(Table1[[#This Row],[BSE_SENSEX]]/C480)</f>
        <v>-6.59940433258149E-4</v>
      </c>
      <c r="E481" s="25">
        <f t="shared" ca="1" si="8"/>
        <v>57145.22</v>
      </c>
      <c r="R481" s="18">
        <v>35370.922918398741</v>
      </c>
    </row>
    <row r="482" spans="1:18" ht="25" customHeight="1" x14ac:dyDescent="0.3">
      <c r="A482" s="7">
        <v>44832</v>
      </c>
      <c r="B482" s="3">
        <v>480</v>
      </c>
      <c r="C482" s="4">
        <v>56598.28</v>
      </c>
      <c r="D482" s="19">
        <f>LN(Table1[[#This Row],[BSE_SENSEX]]/C481)</f>
        <v>-8.9572107097108111E-3</v>
      </c>
      <c r="E482" s="25">
        <f t="shared" ca="1" si="8"/>
        <v>57107.519999999997</v>
      </c>
      <c r="R482" s="18">
        <v>35199.631101105268</v>
      </c>
    </row>
    <row r="483" spans="1:18" ht="25" customHeight="1" x14ac:dyDescent="0.3">
      <c r="A483" s="7">
        <v>44833</v>
      </c>
      <c r="B483" s="3">
        <v>481</v>
      </c>
      <c r="C483" s="4">
        <v>56409.96</v>
      </c>
      <c r="D483" s="19">
        <f>LN(Table1[[#This Row],[BSE_SENSEX]]/C482)</f>
        <v>-3.3328573973110303E-3</v>
      </c>
      <c r="E483" s="25">
        <f t="shared" ca="1" si="8"/>
        <v>56598.28</v>
      </c>
      <c r="R483" s="18">
        <v>34080.733328423375</v>
      </c>
    </row>
    <row r="484" spans="1:18" ht="25" customHeight="1" x14ac:dyDescent="0.3">
      <c r="A484" s="7">
        <v>44834</v>
      </c>
      <c r="B484" s="3">
        <v>482</v>
      </c>
      <c r="C484" s="4">
        <v>57426.92</v>
      </c>
      <c r="D484" s="19">
        <f>LN(Table1[[#This Row],[BSE_SENSEX]]/C483)</f>
        <v>1.7867444273833206E-2</v>
      </c>
      <c r="E484" s="25">
        <f t="shared" ca="1" si="8"/>
        <v>56409.96</v>
      </c>
      <c r="R484" s="18">
        <v>34092.527005857031</v>
      </c>
    </row>
    <row r="485" spans="1:18" ht="25" customHeight="1" x14ac:dyDescent="0.3">
      <c r="A485" s="7">
        <v>44837</v>
      </c>
      <c r="B485" s="3">
        <v>483</v>
      </c>
      <c r="C485" s="4">
        <v>56788.81</v>
      </c>
      <c r="D485" s="19">
        <f>LN(Table1[[#This Row],[BSE_SENSEX]]/C484)</f>
        <v>-1.1173883654918598E-2</v>
      </c>
      <c r="E485" s="25">
        <f t="shared" ca="1" si="8"/>
        <v>57426.92</v>
      </c>
      <c r="R485" s="18">
        <v>34099.968291668512</v>
      </c>
    </row>
    <row r="486" spans="1:18" ht="25" customHeight="1" x14ac:dyDescent="0.3">
      <c r="A486" s="7">
        <v>44838</v>
      </c>
      <c r="B486" s="3">
        <v>484</v>
      </c>
      <c r="C486" s="4">
        <v>58065.47</v>
      </c>
      <c r="D486" s="19">
        <f>LN(Table1[[#This Row],[BSE_SENSEX]]/C485)</f>
        <v>2.2231867765537542E-2</v>
      </c>
      <c r="E486" s="25">
        <f t="shared" ca="1" si="8"/>
        <v>56788.81</v>
      </c>
      <c r="R486" s="18">
        <v>34504.485218586386</v>
      </c>
    </row>
    <row r="487" spans="1:18" ht="25" customHeight="1" x14ac:dyDescent="0.3">
      <c r="A487" s="7">
        <v>44840</v>
      </c>
      <c r="B487" s="3">
        <v>485</v>
      </c>
      <c r="C487" s="4">
        <v>58222.1</v>
      </c>
      <c r="D487" s="19">
        <f>LN(Table1[[#This Row],[BSE_SENSEX]]/C486)</f>
        <v>2.6938407040250321E-3</v>
      </c>
      <c r="E487" s="25">
        <f t="shared" ca="1" si="8"/>
        <v>58065.47</v>
      </c>
      <c r="R487" s="18">
        <v>35180.722483806741</v>
      </c>
    </row>
    <row r="488" spans="1:18" ht="25" customHeight="1" x14ac:dyDescent="0.3">
      <c r="A488" s="7">
        <v>44841</v>
      </c>
      <c r="B488" s="3">
        <v>486</v>
      </c>
      <c r="C488" s="4">
        <v>58191.29</v>
      </c>
      <c r="D488" s="19">
        <f>LN(Table1[[#This Row],[BSE_SENSEX]]/C487)</f>
        <v>-5.2932056560434744E-4</v>
      </c>
      <c r="E488" s="25">
        <f t="shared" ca="1" si="8"/>
        <v>58222.1</v>
      </c>
      <c r="R488" s="18">
        <v>35211.41521677289</v>
      </c>
    </row>
    <row r="489" spans="1:18" ht="25" customHeight="1" x14ac:dyDescent="0.3">
      <c r="A489" s="7">
        <v>44844</v>
      </c>
      <c r="B489" s="3">
        <v>487</v>
      </c>
      <c r="C489" s="4">
        <v>57991.11</v>
      </c>
      <c r="D489" s="19">
        <f>LN(Table1[[#This Row],[BSE_SENSEX]]/C488)</f>
        <v>-3.4459642439688023E-3</v>
      </c>
      <c r="E489" s="25">
        <f t="shared" ca="1" si="8"/>
        <v>58191.29</v>
      </c>
      <c r="R489" s="18">
        <v>34940.477323315819</v>
      </c>
    </row>
    <row r="490" spans="1:18" ht="25" customHeight="1" x14ac:dyDescent="0.3">
      <c r="A490" s="7">
        <v>44845</v>
      </c>
      <c r="B490" s="3">
        <v>488</v>
      </c>
      <c r="C490" s="4">
        <v>57147.32</v>
      </c>
      <c r="D490" s="19">
        <f>LN(Table1[[#This Row],[BSE_SENSEX]]/C489)</f>
        <v>-1.4657227933382467E-2</v>
      </c>
      <c r="E490" s="25">
        <f t="shared" ca="1" si="8"/>
        <v>57991.11</v>
      </c>
      <c r="R490" s="18">
        <v>34509.448664654359</v>
      </c>
    </row>
    <row r="491" spans="1:18" ht="25" customHeight="1" x14ac:dyDescent="0.3">
      <c r="A491" s="7">
        <v>44846</v>
      </c>
      <c r="B491" s="3">
        <v>489</v>
      </c>
      <c r="C491" s="4">
        <v>57625.91</v>
      </c>
      <c r="D491" s="19">
        <f>LN(Table1[[#This Row],[BSE_SENSEX]]/C490)</f>
        <v>8.339797946151575E-3</v>
      </c>
      <c r="E491" s="25">
        <f t="shared" ca="1" si="8"/>
        <v>57147.32</v>
      </c>
      <c r="R491" s="18">
        <v>34925.300530788016</v>
      </c>
    </row>
    <row r="492" spans="1:18" ht="25" customHeight="1" x14ac:dyDescent="0.3">
      <c r="A492" s="7">
        <v>44847</v>
      </c>
      <c r="B492" s="3">
        <v>490</v>
      </c>
      <c r="C492" s="4">
        <v>57235.33</v>
      </c>
      <c r="D492" s="19">
        <f>LN(Table1[[#This Row],[BSE_SENSEX]]/C491)</f>
        <v>-6.8009278925517565E-3</v>
      </c>
      <c r="E492" s="25">
        <f t="shared" ca="1" si="8"/>
        <v>57625.91</v>
      </c>
      <c r="R492" s="18">
        <v>34359.148710222245</v>
      </c>
    </row>
    <row r="493" spans="1:18" ht="25" customHeight="1" x14ac:dyDescent="0.3">
      <c r="A493" s="7">
        <v>44848</v>
      </c>
      <c r="B493" s="3">
        <v>491</v>
      </c>
      <c r="C493" s="4">
        <v>57919.97</v>
      </c>
      <c r="D493" s="19">
        <f>LN(Table1[[#This Row],[BSE_SENSEX]]/C492)</f>
        <v>1.1890865064903354E-2</v>
      </c>
      <c r="E493" s="25">
        <f t="shared" ca="1" si="8"/>
        <v>57235.33</v>
      </c>
      <c r="R493" s="18">
        <v>33527.926649862522</v>
      </c>
    </row>
    <row r="494" spans="1:18" ht="25" customHeight="1" x14ac:dyDescent="0.3">
      <c r="A494" s="7">
        <v>44851</v>
      </c>
      <c r="B494" s="3">
        <v>492</v>
      </c>
      <c r="C494" s="4">
        <v>58410.98</v>
      </c>
      <c r="D494" s="19">
        <f>LN(Table1[[#This Row],[BSE_SENSEX]]/C493)</f>
        <v>8.4416557389255277E-3</v>
      </c>
      <c r="E494" s="25">
        <f t="shared" ca="1" si="8"/>
        <v>57919.97</v>
      </c>
      <c r="R494" s="18">
        <v>32848.151818456638</v>
      </c>
    </row>
    <row r="495" spans="1:18" ht="25" customHeight="1" x14ac:dyDescent="0.3">
      <c r="A495" s="7">
        <v>44852</v>
      </c>
      <c r="B495" s="3">
        <v>493</v>
      </c>
      <c r="C495" s="4">
        <v>58960.6</v>
      </c>
      <c r="D495" s="19">
        <f>LN(Table1[[#This Row],[BSE_SENSEX]]/C494)</f>
        <v>9.3655383596243091E-3</v>
      </c>
      <c r="E495" s="25">
        <f t="shared" ca="1" si="8"/>
        <v>58410.98</v>
      </c>
      <c r="R495" s="18">
        <v>32287.383443068458</v>
      </c>
    </row>
    <row r="496" spans="1:18" ht="25" customHeight="1" x14ac:dyDescent="0.3">
      <c r="A496" s="7">
        <v>44853</v>
      </c>
      <c r="B496" s="3">
        <v>494</v>
      </c>
      <c r="C496" s="4">
        <v>59107.19</v>
      </c>
      <c r="D496" s="19">
        <f>LN(Table1[[#This Row],[BSE_SENSEX]]/C495)</f>
        <v>2.4831509986474134E-3</v>
      </c>
      <c r="E496" s="25">
        <f t="shared" ca="1" si="8"/>
        <v>58960.6</v>
      </c>
      <c r="R496" s="18">
        <v>32445.06655972133</v>
      </c>
    </row>
    <row r="497" spans="1:18" ht="25" customHeight="1" x14ac:dyDescent="0.3">
      <c r="A497" s="7">
        <v>44854</v>
      </c>
      <c r="B497" s="3">
        <v>495</v>
      </c>
      <c r="C497" s="4">
        <v>59202.9</v>
      </c>
      <c r="D497" s="19">
        <f>LN(Table1[[#This Row],[BSE_SENSEX]]/C496)</f>
        <v>1.6179519579247791E-3</v>
      </c>
      <c r="E497" s="25">
        <f t="shared" ca="1" si="8"/>
        <v>59107.19</v>
      </c>
      <c r="R497" s="18">
        <v>31619.320986762137</v>
      </c>
    </row>
    <row r="498" spans="1:18" ht="25" customHeight="1" x14ac:dyDescent="0.3">
      <c r="A498" s="7">
        <v>44855</v>
      </c>
      <c r="B498" s="3">
        <v>496</v>
      </c>
      <c r="C498" s="4">
        <v>59307.15</v>
      </c>
      <c r="D498" s="19">
        <f>LN(Table1[[#This Row],[BSE_SENSEX]]/C497)</f>
        <v>1.7593449144670183E-3</v>
      </c>
      <c r="E498" s="25">
        <f t="shared" ca="1" si="8"/>
        <v>59202.9</v>
      </c>
      <c r="R498" s="18">
        <v>31902.503256778626</v>
      </c>
    </row>
    <row r="499" spans="1:18" ht="25" customHeight="1" x14ac:dyDescent="0.3">
      <c r="A499" s="7">
        <v>44858</v>
      </c>
      <c r="B499" s="3">
        <v>497</v>
      </c>
      <c r="C499" s="4">
        <v>59831.66</v>
      </c>
      <c r="D499" s="19">
        <f>LN(Table1[[#This Row],[BSE_SENSEX]]/C498)</f>
        <v>8.8050802042209456E-3</v>
      </c>
      <c r="E499" s="25">
        <f t="shared" ca="1" si="8"/>
        <v>59307.15</v>
      </c>
      <c r="R499" s="18">
        <v>30803.153753223272</v>
      </c>
    </row>
    <row r="500" spans="1:18" ht="25" customHeight="1" x14ac:dyDescent="0.3">
      <c r="A500" s="7">
        <v>44859</v>
      </c>
      <c r="B500" s="3">
        <v>498</v>
      </c>
      <c r="C500" s="4">
        <v>59543.96</v>
      </c>
      <c r="D500" s="19">
        <f>LN(Table1[[#This Row],[BSE_SENSEX]]/C499)</f>
        <v>-4.8200890100868147E-3</v>
      </c>
      <c r="E500" s="25">
        <f t="shared" ca="1" si="8"/>
        <v>59831.66</v>
      </c>
      <c r="R500" s="18">
        <v>30878.59044727033</v>
      </c>
    </row>
    <row r="501" spans="1:18" ht="25" customHeight="1" x14ac:dyDescent="0.3">
      <c r="A501" s="7">
        <v>44861</v>
      </c>
      <c r="B501" s="3">
        <v>499</v>
      </c>
      <c r="C501" s="4">
        <v>59756.84</v>
      </c>
      <c r="D501" s="19">
        <f>LN(Table1[[#This Row],[BSE_SENSEX]]/C500)</f>
        <v>3.5687979618284392E-3</v>
      </c>
      <c r="E501" s="25">
        <f t="shared" ca="1" si="8"/>
        <v>59543.96</v>
      </c>
      <c r="R501" s="18">
        <v>30093.88016761134</v>
      </c>
    </row>
    <row r="502" spans="1:18" ht="25" customHeight="1" x14ac:dyDescent="0.3">
      <c r="A502" s="7">
        <v>44862</v>
      </c>
      <c r="B502" s="3">
        <v>500</v>
      </c>
      <c r="C502" s="4">
        <v>59959.85</v>
      </c>
      <c r="D502" s="19">
        <f>LN(Table1[[#This Row],[BSE_SENSEX]]/C501)</f>
        <v>3.3915103164117466E-3</v>
      </c>
      <c r="E502" s="25">
        <f t="shared" ca="1" si="8"/>
        <v>59756.84</v>
      </c>
      <c r="R502" s="18">
        <v>30411.733087224056</v>
      </c>
    </row>
    <row r="503" spans="1:18" ht="25" customHeight="1" x14ac:dyDescent="0.3">
      <c r="A503" s="7">
        <v>44865</v>
      </c>
      <c r="B503" s="3">
        <v>501</v>
      </c>
      <c r="C503" s="4">
        <v>60746.59</v>
      </c>
      <c r="D503" s="19">
        <f>LN(Table1[[#This Row],[BSE_SENSEX]]/C502)</f>
        <v>1.3035777394483599E-2</v>
      </c>
      <c r="E503" s="25">
        <f t="shared" ca="1" si="8"/>
        <v>59959.85</v>
      </c>
      <c r="R503" s="18">
        <v>30086.955318424913</v>
      </c>
    </row>
    <row r="504" spans="1:18" ht="25" customHeight="1" x14ac:dyDescent="0.3">
      <c r="A504" s="7">
        <v>44866</v>
      </c>
      <c r="B504" s="3">
        <v>502</v>
      </c>
      <c r="C504" s="4">
        <v>61121.35</v>
      </c>
      <c r="D504" s="19">
        <f>LN(Table1[[#This Row],[BSE_SENSEX]]/C503)</f>
        <v>6.1502833526977429E-3</v>
      </c>
      <c r="E504" s="25">
        <f t="shared" ca="1" si="8"/>
        <v>60746.59</v>
      </c>
      <c r="R504" s="18">
        <v>31057.909349527032</v>
      </c>
    </row>
    <row r="505" spans="1:18" ht="25" customHeight="1" x14ac:dyDescent="0.3">
      <c r="A505" s="7">
        <v>44867</v>
      </c>
      <c r="B505" s="3">
        <v>503</v>
      </c>
      <c r="C505" s="4">
        <v>60906.09</v>
      </c>
      <c r="D505" s="19">
        <f>LN(Table1[[#This Row],[BSE_SENSEX]]/C504)</f>
        <v>-3.5280625944859555E-3</v>
      </c>
      <c r="E505" s="25">
        <f t="shared" ca="1" si="8"/>
        <v>61121.35</v>
      </c>
      <c r="G505" s="15">
        <f ca="1">AVERAGE(E505:E908)</f>
        <v>302.04811881188118</v>
      </c>
      <c r="R505" s="18">
        <v>31827.209585230918</v>
      </c>
    </row>
    <row r="506" spans="1:18" ht="25" customHeight="1" x14ac:dyDescent="0.3">
      <c r="A506" s="7"/>
      <c r="B506" s="6">
        <v>504</v>
      </c>
      <c r="C506" s="5"/>
      <c r="D506" s="19"/>
      <c r="E506" s="25">
        <f t="shared" ca="1" si="8"/>
        <v>60906.09</v>
      </c>
      <c r="G506" s="13">
        <f ca="1">_xlfn.STDEV.S(E505:E908)</f>
        <v>4287.5875632103944</v>
      </c>
      <c r="R506" s="18">
        <v>32076.120662096513</v>
      </c>
    </row>
    <row r="507" spans="1:18" ht="25" customHeight="1" x14ac:dyDescent="0.3">
      <c r="A507" s="7"/>
      <c r="B507" s="6">
        <v>505</v>
      </c>
      <c r="C507" s="5"/>
      <c r="D507" s="19"/>
      <c r="E507" s="25">
        <f t="shared" ca="1" si="8"/>
        <v>0</v>
      </c>
      <c r="G507" s="13">
        <f ca="1">1-_xlfn.NORM.DIST(61900,G505,G506,TRUE)</f>
        <v>0</v>
      </c>
      <c r="H507" s="13" t="s">
        <v>17</v>
      </c>
      <c r="R507" s="18">
        <v>31987.209825590329</v>
      </c>
    </row>
    <row r="508" spans="1:18" ht="25" customHeight="1" x14ac:dyDescent="0.3">
      <c r="A508" s="7"/>
      <c r="B508" s="6">
        <v>506</v>
      </c>
      <c r="C508" s="5"/>
      <c r="D508" s="19"/>
      <c r="E508" s="25">
        <f t="shared" ca="1" si="8"/>
        <v>0</v>
      </c>
      <c r="R508" s="18">
        <v>32776.003485548761</v>
      </c>
    </row>
    <row r="509" spans="1:18" ht="25" customHeight="1" x14ac:dyDescent="0.3">
      <c r="A509" s="7"/>
      <c r="B509" s="6">
        <v>507</v>
      </c>
      <c r="C509" s="5"/>
      <c r="D509" s="19"/>
      <c r="E509" s="25">
        <f t="shared" ca="1" si="8"/>
        <v>0</v>
      </c>
      <c r="R509" s="18">
        <v>33503.104520066714</v>
      </c>
    </row>
    <row r="510" spans="1:18" ht="25" customHeight="1" x14ac:dyDescent="0.3">
      <c r="A510" s="7"/>
      <c r="B510" s="6">
        <v>508</v>
      </c>
      <c r="C510" s="5"/>
      <c r="D510" s="19"/>
      <c r="E510" s="25">
        <f t="shared" ca="1" si="8"/>
        <v>0</v>
      </c>
      <c r="R510" s="18">
        <v>33435.44407933503</v>
      </c>
    </row>
    <row r="511" spans="1:18" ht="25" customHeight="1" x14ac:dyDescent="0.3">
      <c r="A511" s="7"/>
      <c r="B511" s="6">
        <v>509</v>
      </c>
      <c r="C511" s="5"/>
      <c r="D511" s="19"/>
      <c r="E511" s="25">
        <f t="shared" ca="1" si="8"/>
        <v>0</v>
      </c>
      <c r="R511" s="18">
        <v>33772.295047002131</v>
      </c>
    </row>
    <row r="512" spans="1:18" ht="25" customHeight="1" x14ac:dyDescent="0.3">
      <c r="A512" s="7"/>
      <c r="B512" s="6">
        <v>510</v>
      </c>
      <c r="C512" s="5"/>
      <c r="D512" s="19"/>
      <c r="E512" s="25">
        <f t="shared" ca="1" si="8"/>
        <v>0</v>
      </c>
      <c r="R512" s="18">
        <v>34048.72018188698</v>
      </c>
    </row>
    <row r="513" spans="1:18" ht="25" customHeight="1" x14ac:dyDescent="0.3">
      <c r="A513" s="7"/>
      <c r="B513" s="6">
        <v>511</v>
      </c>
      <c r="C513" s="5"/>
      <c r="D513" s="19"/>
      <c r="E513" s="25">
        <f t="shared" ca="1" si="8"/>
        <v>0</v>
      </c>
      <c r="R513" s="18">
        <v>34362.202529166658</v>
      </c>
    </row>
    <row r="514" spans="1:18" ht="25" customHeight="1" x14ac:dyDescent="0.3">
      <c r="A514" s="7"/>
      <c r="B514" s="6">
        <v>512</v>
      </c>
      <c r="C514" s="5"/>
      <c r="D514" s="19"/>
      <c r="E514" s="25">
        <f t="shared" ca="1" si="8"/>
        <v>0</v>
      </c>
      <c r="R514" s="18">
        <v>35115.062811083051</v>
      </c>
    </row>
    <row r="515" spans="1:18" ht="25" customHeight="1" x14ac:dyDescent="0.3">
      <c r="A515" s="7"/>
      <c r="B515" s="6">
        <v>513</v>
      </c>
      <c r="C515" s="5"/>
      <c r="D515" s="19"/>
      <c r="E515" s="25">
        <f t="shared" ca="1" si="8"/>
        <v>0</v>
      </c>
      <c r="R515" s="18">
        <v>35718.01079223556</v>
      </c>
    </row>
    <row r="516" spans="1:18" ht="25" customHeight="1" x14ac:dyDescent="0.3">
      <c r="A516" s="7"/>
      <c r="B516" s="6">
        <v>514</v>
      </c>
      <c r="C516" s="5"/>
      <c r="D516" s="19"/>
      <c r="E516" s="25">
        <f t="shared" ref="E516:E579" ca="1" si="9">C515+C515*M514+M515*NORMSINV(RAND())*C515</f>
        <v>0</v>
      </c>
      <c r="R516" s="18">
        <v>35902.964021756881</v>
      </c>
    </row>
    <row r="517" spans="1:18" ht="25" customHeight="1" x14ac:dyDescent="0.3">
      <c r="A517" s="7"/>
      <c r="B517" s="6">
        <v>515</v>
      </c>
      <c r="C517" s="5"/>
      <c r="D517" s="19"/>
      <c r="E517" s="25">
        <f t="shared" ca="1" si="9"/>
        <v>0</v>
      </c>
      <c r="R517" s="18">
        <v>35983.350769721961</v>
      </c>
    </row>
    <row r="518" spans="1:18" ht="25" customHeight="1" x14ac:dyDescent="0.3">
      <c r="A518" s="7"/>
      <c r="B518" s="6">
        <v>516</v>
      </c>
      <c r="C518" s="5"/>
      <c r="D518" s="19"/>
      <c r="E518" s="25">
        <f t="shared" ca="1" si="9"/>
        <v>0</v>
      </c>
      <c r="R518" s="18">
        <v>37039.985342566484</v>
      </c>
    </row>
    <row r="519" spans="1:18" ht="25" customHeight="1" x14ac:dyDescent="0.3">
      <c r="A519" s="7"/>
      <c r="B519" s="6">
        <v>517</v>
      </c>
      <c r="C519" s="5"/>
      <c r="D519" s="19"/>
      <c r="E519" s="25">
        <f t="shared" ca="1" si="9"/>
        <v>0</v>
      </c>
      <c r="R519" s="18">
        <v>36981.123188007572</v>
      </c>
    </row>
    <row r="520" spans="1:18" ht="25" customHeight="1" x14ac:dyDescent="0.3">
      <c r="A520" s="7"/>
      <c r="B520" s="6">
        <v>518</v>
      </c>
      <c r="C520" s="5"/>
      <c r="D520" s="19"/>
      <c r="E520" s="25">
        <f t="shared" ca="1" si="9"/>
        <v>0</v>
      </c>
      <c r="R520" s="18">
        <v>37255.708283562446</v>
      </c>
    </row>
    <row r="521" spans="1:18" ht="25" customHeight="1" x14ac:dyDescent="0.3">
      <c r="A521" s="7"/>
      <c r="B521" s="6">
        <v>519</v>
      </c>
      <c r="C521" s="5"/>
      <c r="D521" s="19"/>
      <c r="E521" s="25">
        <f t="shared" ca="1" si="9"/>
        <v>0</v>
      </c>
      <c r="R521" s="18">
        <v>37111.7110868034</v>
      </c>
    </row>
    <row r="522" spans="1:18" ht="25" customHeight="1" x14ac:dyDescent="0.3">
      <c r="A522" s="7"/>
      <c r="B522" s="6">
        <v>520</v>
      </c>
      <c r="C522" s="5"/>
      <c r="D522" s="19"/>
      <c r="E522" s="25">
        <f t="shared" ca="1" si="9"/>
        <v>0</v>
      </c>
      <c r="R522" s="18">
        <v>37162.844333886853</v>
      </c>
    </row>
    <row r="523" spans="1:18" ht="25" customHeight="1" x14ac:dyDescent="0.3">
      <c r="A523" s="7"/>
      <c r="B523" s="6">
        <v>521</v>
      </c>
      <c r="C523" s="5"/>
      <c r="D523" s="19"/>
      <c r="E523" s="25">
        <f t="shared" ca="1" si="9"/>
        <v>0</v>
      </c>
      <c r="R523" s="18">
        <v>37890.854913397707</v>
      </c>
    </row>
    <row r="524" spans="1:18" ht="25" customHeight="1" x14ac:dyDescent="0.3">
      <c r="A524" s="7"/>
      <c r="B524" s="6">
        <v>522</v>
      </c>
      <c r="C524" s="5"/>
      <c r="D524" s="19"/>
      <c r="E524" s="25">
        <f t="shared" ca="1" si="9"/>
        <v>0</v>
      </c>
      <c r="R524" s="18">
        <v>38264.197861304041</v>
      </c>
    </row>
    <row r="525" spans="1:18" ht="25" customHeight="1" x14ac:dyDescent="0.3">
      <c r="A525" s="7"/>
      <c r="B525" s="6">
        <v>523</v>
      </c>
      <c r="C525" s="5"/>
      <c r="D525" s="19"/>
      <c r="E525" s="25">
        <f t="shared" ca="1" si="9"/>
        <v>0</v>
      </c>
      <c r="R525" s="18">
        <v>38635.783110553457</v>
      </c>
    </row>
    <row r="526" spans="1:18" ht="25" customHeight="1" x14ac:dyDescent="0.3">
      <c r="A526" s="7"/>
      <c r="B526" s="6">
        <v>524</v>
      </c>
      <c r="C526" s="5"/>
      <c r="D526" s="19"/>
      <c r="E526" s="25">
        <f t="shared" ca="1" si="9"/>
        <v>0</v>
      </c>
      <c r="R526" s="18">
        <v>39525.959367262898</v>
      </c>
    </row>
    <row r="527" spans="1:18" ht="25" customHeight="1" x14ac:dyDescent="0.3">
      <c r="A527" s="7"/>
      <c r="B527" s="6">
        <v>525</v>
      </c>
      <c r="C527" s="5"/>
      <c r="D527" s="19"/>
      <c r="E527" s="25">
        <f t="shared" ca="1" si="9"/>
        <v>0</v>
      </c>
      <c r="R527" s="18">
        <v>39539.285954521045</v>
      </c>
    </row>
    <row r="528" spans="1:18" ht="25" customHeight="1" x14ac:dyDescent="0.3">
      <c r="A528" s="7"/>
      <c r="B528" s="6">
        <v>526</v>
      </c>
      <c r="C528" s="5"/>
      <c r="D528" s="19"/>
      <c r="E528" s="25">
        <f t="shared" ca="1" si="9"/>
        <v>0</v>
      </c>
      <c r="R528" s="18">
        <v>39475.982934792934</v>
      </c>
    </row>
    <row r="529" spans="1:18" ht="25" customHeight="1" x14ac:dyDescent="0.3">
      <c r="A529" s="7"/>
      <c r="B529" s="6">
        <v>527</v>
      </c>
      <c r="C529" s="5"/>
      <c r="D529" s="19"/>
      <c r="E529" s="25">
        <f t="shared" ca="1" si="9"/>
        <v>0</v>
      </c>
      <c r="R529" s="18">
        <v>40006.743745460124</v>
      </c>
    </row>
    <row r="530" spans="1:18" ht="25" customHeight="1" x14ac:dyDescent="0.3">
      <c r="A530" s="7"/>
      <c r="B530" s="6">
        <v>528</v>
      </c>
      <c r="C530" s="5"/>
      <c r="D530" s="19"/>
      <c r="E530" s="25">
        <f t="shared" ca="1" si="9"/>
        <v>0</v>
      </c>
      <c r="R530" s="18">
        <v>39764.527257361107</v>
      </c>
    </row>
    <row r="531" spans="1:18" ht="25" customHeight="1" x14ac:dyDescent="0.3">
      <c r="A531" s="7"/>
      <c r="B531" s="6">
        <v>529</v>
      </c>
      <c r="C531" s="5"/>
      <c r="D531" s="19"/>
      <c r="E531" s="25">
        <f t="shared" ca="1" si="9"/>
        <v>0</v>
      </c>
      <c r="R531" s="18">
        <v>39959.381437682263</v>
      </c>
    </row>
    <row r="532" spans="1:18" ht="25" customHeight="1" x14ac:dyDescent="0.3">
      <c r="A532" s="7"/>
      <c r="B532" s="6">
        <v>530</v>
      </c>
      <c r="C532" s="5"/>
      <c r="D532" s="19"/>
      <c r="E532" s="25">
        <f t="shared" ca="1" si="9"/>
        <v>0</v>
      </c>
      <c r="R532" s="18">
        <v>40156.512057122716</v>
      </c>
    </row>
    <row r="533" spans="1:18" ht="25" customHeight="1" x14ac:dyDescent="0.3">
      <c r="A533" s="7"/>
      <c r="B533" s="6">
        <v>531</v>
      </c>
      <c r="C533" s="5"/>
      <c r="D533" s="19"/>
      <c r="E533" s="25">
        <f t="shared" ca="1" si="9"/>
        <v>0</v>
      </c>
      <c r="R533" s="18">
        <v>40654.725662865079</v>
      </c>
    </row>
    <row r="534" spans="1:18" ht="25" customHeight="1" x14ac:dyDescent="0.3">
      <c r="A534" s="7"/>
      <c r="B534" s="6">
        <v>532</v>
      </c>
      <c r="C534" s="5"/>
      <c r="D534" s="19"/>
      <c r="E534" s="25">
        <f t="shared" ca="1" si="9"/>
        <v>0</v>
      </c>
      <c r="R534" s="18">
        <v>40874.034976363211</v>
      </c>
    </row>
    <row r="535" spans="1:18" ht="25" customHeight="1" x14ac:dyDescent="0.3">
      <c r="A535" s="7"/>
      <c r="B535" s="6">
        <v>533</v>
      </c>
      <c r="C535" s="5"/>
      <c r="D535" s="19"/>
      <c r="E535" s="25">
        <f t="shared" ca="1" si="9"/>
        <v>0</v>
      </c>
      <c r="R535" s="18">
        <v>41191.904325443946</v>
      </c>
    </row>
    <row r="536" spans="1:18" ht="25" customHeight="1" x14ac:dyDescent="0.3">
      <c r="A536" s="7"/>
      <c r="B536" s="6">
        <v>534</v>
      </c>
      <c r="C536" s="5"/>
      <c r="D536" s="19"/>
      <c r="E536" s="25">
        <f t="shared" ca="1" si="9"/>
        <v>0</v>
      </c>
      <c r="R536" s="18">
        <v>41536.743672472228</v>
      </c>
    </row>
    <row r="537" spans="1:18" ht="25" customHeight="1" x14ac:dyDescent="0.3">
      <c r="A537" s="7"/>
      <c r="B537" s="6">
        <v>535</v>
      </c>
      <c r="C537" s="5"/>
      <c r="D537" s="19"/>
      <c r="E537" s="25">
        <f t="shared" ca="1" si="9"/>
        <v>0</v>
      </c>
      <c r="R537" s="18">
        <v>41549.116663605986</v>
      </c>
    </row>
    <row r="538" spans="1:18" ht="25" customHeight="1" x14ac:dyDescent="0.3">
      <c r="A538" s="7"/>
      <c r="B538" s="6">
        <v>536</v>
      </c>
      <c r="C538" s="5"/>
      <c r="D538" s="19"/>
      <c r="E538" s="25">
        <f t="shared" ca="1" si="9"/>
        <v>0</v>
      </c>
      <c r="R538" s="18">
        <v>42154.055431353911</v>
      </c>
    </row>
    <row r="539" spans="1:18" ht="25" customHeight="1" x14ac:dyDescent="0.3">
      <c r="A539" s="7"/>
      <c r="B539" s="6">
        <v>537</v>
      </c>
      <c r="C539" s="5"/>
      <c r="D539" s="19"/>
      <c r="E539" s="25">
        <f t="shared" ca="1" si="9"/>
        <v>0</v>
      </c>
      <c r="R539" s="18">
        <v>42802.218173851696</v>
      </c>
    </row>
    <row r="540" spans="1:18" ht="25" customHeight="1" x14ac:dyDescent="0.3">
      <c r="A540" s="7"/>
      <c r="B540" s="6">
        <v>538</v>
      </c>
      <c r="C540" s="5"/>
      <c r="D540" s="19"/>
      <c r="E540" s="25">
        <f t="shared" ca="1" si="9"/>
        <v>0</v>
      </c>
      <c r="R540" s="18">
        <v>43040.387199113175</v>
      </c>
    </row>
    <row r="541" spans="1:18" ht="25" customHeight="1" x14ac:dyDescent="0.3">
      <c r="A541" s="7"/>
      <c r="B541" s="6">
        <v>539</v>
      </c>
      <c r="C541" s="5"/>
      <c r="D541" s="19"/>
      <c r="E541" s="25">
        <f t="shared" ca="1" si="9"/>
        <v>0</v>
      </c>
      <c r="R541" s="18">
        <v>43710.982910966544</v>
      </c>
    </row>
    <row r="542" spans="1:18" ht="25" customHeight="1" x14ac:dyDescent="0.3">
      <c r="A542" s="7"/>
      <c r="B542" s="6">
        <v>540</v>
      </c>
      <c r="C542" s="5"/>
      <c r="D542" s="19"/>
      <c r="E542" s="25">
        <f t="shared" ca="1" si="9"/>
        <v>0</v>
      </c>
      <c r="R542" s="18">
        <v>44007.249572914574</v>
      </c>
    </row>
    <row r="543" spans="1:18" ht="25" customHeight="1" x14ac:dyDescent="0.3">
      <c r="A543" s="7"/>
      <c r="B543" s="6">
        <v>541</v>
      </c>
      <c r="C543" s="5"/>
      <c r="D543" s="19"/>
      <c r="E543" s="25">
        <f t="shared" ca="1" si="9"/>
        <v>0</v>
      </c>
      <c r="R543" s="18">
        <v>43443.855123411638</v>
      </c>
    </row>
    <row r="544" spans="1:18" ht="25" customHeight="1" x14ac:dyDescent="0.3">
      <c r="A544" s="7"/>
      <c r="B544" s="6">
        <v>542</v>
      </c>
      <c r="C544" s="5"/>
      <c r="D544" s="19"/>
      <c r="E544" s="25">
        <f t="shared" ca="1" si="9"/>
        <v>0</v>
      </c>
      <c r="R544" s="18">
        <v>44201.697737863156</v>
      </c>
    </row>
    <row r="545" spans="1:18" ht="25" customHeight="1" x14ac:dyDescent="0.3">
      <c r="A545" s="7"/>
      <c r="B545" s="6">
        <v>543</v>
      </c>
      <c r="C545" s="5"/>
      <c r="D545" s="19"/>
      <c r="E545" s="25">
        <f t="shared" ca="1" si="9"/>
        <v>0</v>
      </c>
      <c r="R545" s="18">
        <v>44624.971178727887</v>
      </c>
    </row>
    <row r="546" spans="1:18" ht="25" customHeight="1" x14ac:dyDescent="0.3">
      <c r="A546" s="7"/>
      <c r="B546" s="6">
        <v>544</v>
      </c>
      <c r="C546" s="5"/>
      <c r="D546" s="19"/>
      <c r="E546" s="25">
        <f t="shared" ca="1" si="9"/>
        <v>0</v>
      </c>
      <c r="R546" s="18">
        <v>44327.956471534781</v>
      </c>
    </row>
    <row r="547" spans="1:18" ht="25" customHeight="1" x14ac:dyDescent="0.3">
      <c r="A547" s="7"/>
      <c r="B547" s="6">
        <v>545</v>
      </c>
      <c r="C547" s="5"/>
      <c r="D547" s="19"/>
      <c r="E547" s="25">
        <f t="shared" ca="1" si="9"/>
        <v>0</v>
      </c>
      <c r="R547" s="18">
        <v>44352.97713343762</v>
      </c>
    </row>
    <row r="548" spans="1:18" ht="25" customHeight="1" x14ac:dyDescent="0.3">
      <c r="A548" s="7"/>
      <c r="B548" s="6">
        <v>546</v>
      </c>
      <c r="C548" s="5"/>
      <c r="D548" s="19"/>
      <c r="E548" s="25">
        <f t="shared" ca="1" si="9"/>
        <v>0</v>
      </c>
      <c r="R548" s="18">
        <v>44324.325946467332</v>
      </c>
    </row>
    <row r="549" spans="1:18" ht="25" customHeight="1" x14ac:dyDescent="0.3">
      <c r="A549" s="7"/>
      <c r="B549" s="6">
        <v>547</v>
      </c>
      <c r="C549" s="5"/>
      <c r="D549" s="19"/>
      <c r="E549" s="25">
        <f t="shared" ca="1" si="9"/>
        <v>0</v>
      </c>
      <c r="R549" s="18">
        <v>43597.632341660428</v>
      </c>
    </row>
    <row r="550" spans="1:18" ht="25" customHeight="1" x14ac:dyDescent="0.3">
      <c r="A550" s="7"/>
      <c r="B550" s="6">
        <v>548</v>
      </c>
      <c r="C550" s="5"/>
      <c r="D550" s="19"/>
      <c r="E550" s="25">
        <f t="shared" ca="1" si="9"/>
        <v>0</v>
      </c>
      <c r="R550" s="18">
        <v>44094.766791706337</v>
      </c>
    </row>
    <row r="551" spans="1:18" ht="25" customHeight="1" x14ac:dyDescent="0.3">
      <c r="A551" s="7"/>
      <c r="B551" s="6">
        <v>549</v>
      </c>
      <c r="C551" s="5"/>
      <c r="D551" s="19"/>
      <c r="E551" s="25">
        <f t="shared" ca="1" si="9"/>
        <v>0</v>
      </c>
      <c r="R551" s="18">
        <v>43730.983650535039</v>
      </c>
    </row>
    <row r="552" spans="1:18" ht="25" customHeight="1" x14ac:dyDescent="0.3">
      <c r="A552" s="7"/>
      <c r="B552" s="11">
        <v>550</v>
      </c>
      <c r="C552" s="12"/>
      <c r="D552" s="19"/>
      <c r="E552" s="25">
        <f t="shared" ca="1" si="9"/>
        <v>0</v>
      </c>
      <c r="R552" s="18">
        <v>44438.492932806308</v>
      </c>
    </row>
    <row r="553" spans="1:18" ht="25" customHeight="1" x14ac:dyDescent="0.3">
      <c r="A553" s="21"/>
      <c r="B553" s="6"/>
      <c r="C553" s="5"/>
      <c r="D553" s="22" t="e">
        <f>LN(Table1[[#This Row],[BSE_SENSEX]]/C552)</f>
        <v>#DIV/0!</v>
      </c>
      <c r="E553" s="25">
        <f t="shared" ca="1" si="9"/>
        <v>0</v>
      </c>
    </row>
    <row r="554" spans="1:18" ht="25" customHeight="1" x14ac:dyDescent="0.3">
      <c r="A554" s="21"/>
      <c r="B554" s="6"/>
      <c r="C554" s="5"/>
      <c r="D554" s="22" t="e">
        <f>LN(Table1[[#This Row],[BSE_SENSEX]]/C553)</f>
        <v>#DIV/0!</v>
      </c>
      <c r="E554" s="25">
        <f t="shared" ca="1" si="9"/>
        <v>0</v>
      </c>
    </row>
    <row r="555" spans="1:18" ht="25" customHeight="1" x14ac:dyDescent="0.3">
      <c r="A555" s="21"/>
      <c r="B555" s="6"/>
      <c r="C555" s="5"/>
      <c r="D555" s="22" t="e">
        <f>LN(Table1[[#This Row],[BSE_SENSEX]]/C554)</f>
        <v>#DIV/0!</v>
      </c>
      <c r="E555" s="25">
        <f t="shared" ca="1" si="9"/>
        <v>0</v>
      </c>
    </row>
    <row r="556" spans="1:18" ht="25" customHeight="1" x14ac:dyDescent="0.3">
      <c r="A556" s="21"/>
      <c r="B556" s="6"/>
      <c r="C556" s="5"/>
      <c r="D556" s="22" t="e">
        <f>LN(Table1[[#This Row],[BSE_SENSEX]]/C555)</f>
        <v>#DIV/0!</v>
      </c>
      <c r="E556" s="25">
        <f t="shared" ca="1" si="9"/>
        <v>0</v>
      </c>
    </row>
    <row r="557" spans="1:18" ht="25" customHeight="1" x14ac:dyDescent="0.3">
      <c r="A557" s="21"/>
      <c r="B557" s="6"/>
      <c r="C557" s="5"/>
      <c r="D557" s="22" t="e">
        <f>LN(Table1[[#This Row],[BSE_SENSEX]]/C556)</f>
        <v>#DIV/0!</v>
      </c>
      <c r="E557" s="25">
        <f t="shared" ca="1" si="9"/>
        <v>0</v>
      </c>
    </row>
    <row r="558" spans="1:18" ht="25" customHeight="1" x14ac:dyDescent="0.3">
      <c r="A558" s="21"/>
      <c r="B558" s="6"/>
      <c r="C558" s="5"/>
      <c r="D558" s="22" t="e">
        <f>LN(Table1[[#This Row],[BSE_SENSEX]]/C557)</f>
        <v>#DIV/0!</v>
      </c>
      <c r="E558" s="25">
        <f t="shared" ca="1" si="9"/>
        <v>0</v>
      </c>
    </row>
    <row r="559" spans="1:18" ht="25" customHeight="1" x14ac:dyDescent="0.3">
      <c r="A559" s="21"/>
      <c r="B559" s="6"/>
      <c r="C559" s="5"/>
      <c r="D559" s="22" t="e">
        <f>LN(Table1[[#This Row],[BSE_SENSEX]]/C558)</f>
        <v>#DIV/0!</v>
      </c>
      <c r="E559" s="25">
        <f t="shared" ca="1" si="9"/>
        <v>0</v>
      </c>
    </row>
    <row r="560" spans="1:18" ht="25" customHeight="1" x14ac:dyDescent="0.3">
      <c r="A560" s="21"/>
      <c r="B560" s="6"/>
      <c r="C560" s="5"/>
      <c r="D560" s="22" t="e">
        <f>LN(Table1[[#This Row],[BSE_SENSEX]]/C559)</f>
        <v>#DIV/0!</v>
      </c>
      <c r="E560" s="25">
        <f t="shared" ca="1" si="9"/>
        <v>0</v>
      </c>
    </row>
    <row r="561" spans="1:5" ht="25" customHeight="1" x14ac:dyDescent="0.3">
      <c r="A561" s="21"/>
      <c r="B561" s="6"/>
      <c r="C561" s="5"/>
      <c r="D561" s="22" t="e">
        <f>LN(Table1[[#This Row],[BSE_SENSEX]]/C560)</f>
        <v>#DIV/0!</v>
      </c>
      <c r="E561" s="25">
        <f t="shared" ca="1" si="9"/>
        <v>0</v>
      </c>
    </row>
    <row r="562" spans="1:5" ht="25" customHeight="1" x14ac:dyDescent="0.3">
      <c r="A562" s="21"/>
      <c r="B562" s="6"/>
      <c r="C562" s="5"/>
      <c r="D562" s="22" t="e">
        <f>LN(Table1[[#This Row],[BSE_SENSEX]]/C561)</f>
        <v>#DIV/0!</v>
      </c>
      <c r="E562" s="25">
        <f t="shared" ca="1" si="9"/>
        <v>0</v>
      </c>
    </row>
    <row r="563" spans="1:5" ht="25" customHeight="1" x14ac:dyDescent="0.3">
      <c r="A563" s="21"/>
      <c r="B563" s="6"/>
      <c r="C563" s="5"/>
      <c r="D563" s="22" t="e">
        <f>LN(Table1[[#This Row],[BSE_SENSEX]]/C562)</f>
        <v>#DIV/0!</v>
      </c>
      <c r="E563" s="25">
        <f t="shared" ca="1" si="9"/>
        <v>0</v>
      </c>
    </row>
    <row r="564" spans="1:5" ht="25" customHeight="1" x14ac:dyDescent="0.3">
      <c r="A564" s="21"/>
      <c r="B564" s="6"/>
      <c r="C564" s="5"/>
      <c r="D564" s="22" t="e">
        <f>LN(Table1[[#This Row],[BSE_SENSEX]]/C563)</f>
        <v>#DIV/0!</v>
      </c>
      <c r="E564" s="25">
        <f t="shared" ca="1" si="9"/>
        <v>0</v>
      </c>
    </row>
    <row r="565" spans="1:5" ht="25" customHeight="1" x14ac:dyDescent="0.3">
      <c r="A565" s="21"/>
      <c r="B565" s="6"/>
      <c r="C565" s="5"/>
      <c r="D565" s="22" t="e">
        <f>LN(Table1[[#This Row],[BSE_SENSEX]]/C564)</f>
        <v>#DIV/0!</v>
      </c>
      <c r="E565" s="25">
        <f t="shared" ca="1" si="9"/>
        <v>0</v>
      </c>
    </row>
    <row r="566" spans="1:5" ht="25" customHeight="1" x14ac:dyDescent="0.3">
      <c r="A566" s="21"/>
      <c r="B566" s="6"/>
      <c r="C566" s="5"/>
      <c r="D566" s="22" t="e">
        <f>LN(Table1[[#This Row],[BSE_SENSEX]]/C565)</f>
        <v>#DIV/0!</v>
      </c>
      <c r="E566" s="25">
        <f t="shared" ca="1" si="9"/>
        <v>0</v>
      </c>
    </row>
    <row r="567" spans="1:5" ht="25" customHeight="1" x14ac:dyDescent="0.3">
      <c r="A567" s="21"/>
      <c r="B567" s="6"/>
      <c r="C567" s="5"/>
      <c r="D567" s="22" t="e">
        <f>LN(Table1[[#This Row],[BSE_SENSEX]]/C566)</f>
        <v>#DIV/0!</v>
      </c>
      <c r="E567" s="25">
        <f t="shared" ca="1" si="9"/>
        <v>0</v>
      </c>
    </row>
    <row r="568" spans="1:5" ht="25" customHeight="1" x14ac:dyDescent="0.3">
      <c r="A568" s="21"/>
      <c r="B568" s="6"/>
      <c r="C568" s="5"/>
      <c r="D568" s="22" t="e">
        <f>LN(Table1[[#This Row],[BSE_SENSEX]]/C567)</f>
        <v>#DIV/0!</v>
      </c>
      <c r="E568" s="25">
        <f t="shared" ca="1" si="9"/>
        <v>0</v>
      </c>
    </row>
    <row r="569" spans="1:5" ht="25" customHeight="1" x14ac:dyDescent="0.3">
      <c r="A569" s="21"/>
      <c r="B569" s="6"/>
      <c r="C569" s="5"/>
      <c r="D569" s="22" t="e">
        <f>LN(Table1[[#This Row],[BSE_SENSEX]]/C568)</f>
        <v>#DIV/0!</v>
      </c>
      <c r="E569" s="25">
        <f t="shared" ca="1" si="9"/>
        <v>0</v>
      </c>
    </row>
    <row r="570" spans="1:5" ht="25" customHeight="1" x14ac:dyDescent="0.3">
      <c r="A570" s="21"/>
      <c r="B570" s="6"/>
      <c r="C570" s="5"/>
      <c r="D570" s="22" t="e">
        <f>LN(Table1[[#This Row],[BSE_SENSEX]]/C569)</f>
        <v>#DIV/0!</v>
      </c>
      <c r="E570" s="25">
        <f t="shared" ca="1" si="9"/>
        <v>0</v>
      </c>
    </row>
    <row r="571" spans="1:5" ht="25" customHeight="1" x14ac:dyDescent="0.3">
      <c r="A571" s="21"/>
      <c r="B571" s="6"/>
      <c r="C571" s="5"/>
      <c r="D571" s="22" t="e">
        <f>LN(Table1[[#This Row],[BSE_SENSEX]]/C570)</f>
        <v>#DIV/0!</v>
      </c>
      <c r="E571" s="25">
        <f t="shared" ca="1" si="9"/>
        <v>0</v>
      </c>
    </row>
    <row r="572" spans="1:5" ht="25" customHeight="1" x14ac:dyDescent="0.3">
      <c r="A572" s="21"/>
      <c r="B572" s="6"/>
      <c r="C572" s="5"/>
      <c r="D572" s="22" t="e">
        <f>LN(Table1[[#This Row],[BSE_SENSEX]]/C571)</f>
        <v>#DIV/0!</v>
      </c>
      <c r="E572" s="25">
        <f t="shared" ca="1" si="9"/>
        <v>0</v>
      </c>
    </row>
    <row r="573" spans="1:5" ht="25" customHeight="1" x14ac:dyDescent="0.3">
      <c r="A573" s="21"/>
      <c r="B573" s="6"/>
      <c r="C573" s="5"/>
      <c r="D573" s="22" t="e">
        <f>LN(Table1[[#This Row],[BSE_SENSEX]]/C572)</f>
        <v>#DIV/0!</v>
      </c>
      <c r="E573" s="25">
        <f t="shared" ca="1" si="9"/>
        <v>0</v>
      </c>
    </row>
    <row r="574" spans="1:5" ht="25" customHeight="1" x14ac:dyDescent="0.3">
      <c r="A574" s="21"/>
      <c r="B574" s="6"/>
      <c r="C574" s="5"/>
      <c r="D574" s="22" t="e">
        <f>LN(Table1[[#This Row],[BSE_SENSEX]]/C573)</f>
        <v>#DIV/0!</v>
      </c>
      <c r="E574" s="25">
        <f t="shared" ca="1" si="9"/>
        <v>0</v>
      </c>
    </row>
    <row r="575" spans="1:5" ht="25" customHeight="1" x14ac:dyDescent="0.3">
      <c r="A575" s="21"/>
      <c r="B575" s="6"/>
      <c r="C575" s="5"/>
      <c r="D575" s="22" t="e">
        <f>LN(Table1[[#This Row],[BSE_SENSEX]]/C574)</f>
        <v>#DIV/0!</v>
      </c>
      <c r="E575" s="25">
        <f t="shared" ca="1" si="9"/>
        <v>0</v>
      </c>
    </row>
    <row r="576" spans="1:5" ht="25" customHeight="1" x14ac:dyDescent="0.3">
      <c r="A576" s="21"/>
      <c r="B576" s="6"/>
      <c r="C576" s="5"/>
      <c r="D576" s="22" t="e">
        <f>LN(Table1[[#This Row],[BSE_SENSEX]]/C575)</f>
        <v>#DIV/0!</v>
      </c>
      <c r="E576" s="25">
        <f t="shared" ca="1" si="9"/>
        <v>0</v>
      </c>
    </row>
    <row r="577" spans="1:5" ht="25" customHeight="1" x14ac:dyDescent="0.3">
      <c r="A577" s="21"/>
      <c r="B577" s="6"/>
      <c r="C577" s="5"/>
      <c r="D577" s="22" t="e">
        <f>LN(Table1[[#This Row],[BSE_SENSEX]]/C576)</f>
        <v>#DIV/0!</v>
      </c>
      <c r="E577" s="25">
        <f t="shared" ca="1" si="9"/>
        <v>0</v>
      </c>
    </row>
    <row r="578" spans="1:5" ht="25" customHeight="1" x14ac:dyDescent="0.3">
      <c r="A578" s="21"/>
      <c r="B578" s="6"/>
      <c r="C578" s="5"/>
      <c r="D578" s="22" t="e">
        <f>LN(Table1[[#This Row],[BSE_SENSEX]]/C577)</f>
        <v>#DIV/0!</v>
      </c>
      <c r="E578" s="25">
        <f t="shared" ca="1" si="9"/>
        <v>0</v>
      </c>
    </row>
    <row r="579" spans="1:5" ht="25" customHeight="1" x14ac:dyDescent="0.3">
      <c r="A579" s="21"/>
      <c r="B579" s="6"/>
      <c r="C579" s="5"/>
      <c r="D579" s="22" t="e">
        <f>LN(Table1[[#This Row],[BSE_SENSEX]]/C578)</f>
        <v>#DIV/0!</v>
      </c>
      <c r="E579" s="25">
        <f t="shared" ca="1" si="9"/>
        <v>0</v>
      </c>
    </row>
    <row r="580" spans="1:5" ht="25" customHeight="1" x14ac:dyDescent="0.3">
      <c r="A580" s="21"/>
      <c r="B580" s="6"/>
      <c r="C580" s="5"/>
      <c r="D580" s="22" t="e">
        <f>LN(Table1[[#This Row],[BSE_SENSEX]]/C579)</f>
        <v>#DIV/0!</v>
      </c>
      <c r="E580" s="25">
        <f t="shared" ref="E580:E643" ca="1" si="10">C579+C579*M578+M579*NORMSINV(RAND())*C579</f>
        <v>0</v>
      </c>
    </row>
    <row r="581" spans="1:5" ht="25" customHeight="1" x14ac:dyDescent="0.3">
      <c r="A581" s="21"/>
      <c r="B581" s="6"/>
      <c r="C581" s="5"/>
      <c r="D581" s="22" t="e">
        <f>LN(Table1[[#This Row],[BSE_SENSEX]]/C580)</f>
        <v>#DIV/0!</v>
      </c>
      <c r="E581" s="25">
        <f t="shared" ca="1" si="10"/>
        <v>0</v>
      </c>
    </row>
    <row r="582" spans="1:5" ht="25" customHeight="1" x14ac:dyDescent="0.3">
      <c r="A582" s="21"/>
      <c r="B582" s="6"/>
      <c r="C582" s="5"/>
      <c r="D582" s="22" t="e">
        <f>LN(Table1[[#This Row],[BSE_SENSEX]]/C581)</f>
        <v>#DIV/0!</v>
      </c>
      <c r="E582" s="25">
        <f t="shared" ca="1" si="10"/>
        <v>0</v>
      </c>
    </row>
    <row r="583" spans="1:5" ht="25" customHeight="1" x14ac:dyDescent="0.3">
      <c r="A583" s="21"/>
      <c r="B583" s="6"/>
      <c r="C583" s="5"/>
      <c r="D583" s="22" t="e">
        <f>LN(Table1[[#This Row],[BSE_SENSEX]]/C582)</f>
        <v>#DIV/0!</v>
      </c>
      <c r="E583" s="25">
        <f t="shared" ca="1" si="10"/>
        <v>0</v>
      </c>
    </row>
    <row r="584" spans="1:5" ht="25" customHeight="1" x14ac:dyDescent="0.3">
      <c r="A584" s="21"/>
      <c r="B584" s="6"/>
      <c r="C584" s="5"/>
      <c r="D584" s="22" t="e">
        <f>LN(Table1[[#This Row],[BSE_SENSEX]]/C583)</f>
        <v>#DIV/0!</v>
      </c>
      <c r="E584" s="25">
        <f t="shared" ca="1" si="10"/>
        <v>0</v>
      </c>
    </row>
    <row r="585" spans="1:5" ht="25" customHeight="1" x14ac:dyDescent="0.3">
      <c r="A585" s="21"/>
      <c r="B585" s="6"/>
      <c r="C585" s="5"/>
      <c r="D585" s="22" t="e">
        <f>LN(Table1[[#This Row],[BSE_SENSEX]]/C584)</f>
        <v>#DIV/0!</v>
      </c>
      <c r="E585" s="25">
        <f t="shared" ca="1" si="10"/>
        <v>0</v>
      </c>
    </row>
    <row r="586" spans="1:5" ht="25" customHeight="1" x14ac:dyDescent="0.3">
      <c r="A586" s="21"/>
      <c r="B586" s="6"/>
      <c r="C586" s="5"/>
      <c r="D586" s="22" t="e">
        <f>LN(Table1[[#This Row],[BSE_SENSEX]]/C585)</f>
        <v>#DIV/0!</v>
      </c>
      <c r="E586" s="25">
        <f t="shared" ca="1" si="10"/>
        <v>0</v>
      </c>
    </row>
    <row r="587" spans="1:5" ht="25" customHeight="1" x14ac:dyDescent="0.3">
      <c r="A587" s="21"/>
      <c r="B587" s="6"/>
      <c r="C587" s="5"/>
      <c r="D587" s="22" t="e">
        <f>LN(Table1[[#This Row],[BSE_SENSEX]]/C586)</f>
        <v>#DIV/0!</v>
      </c>
      <c r="E587" s="25">
        <f t="shared" ca="1" si="10"/>
        <v>0</v>
      </c>
    </row>
    <row r="588" spans="1:5" ht="25" customHeight="1" x14ac:dyDescent="0.3">
      <c r="A588" s="21"/>
      <c r="B588" s="6"/>
      <c r="C588" s="5"/>
      <c r="D588" s="22" t="e">
        <f>LN(Table1[[#This Row],[BSE_SENSEX]]/C587)</f>
        <v>#DIV/0!</v>
      </c>
      <c r="E588" s="25">
        <f t="shared" ca="1" si="10"/>
        <v>0</v>
      </c>
    </row>
    <row r="589" spans="1:5" ht="25" customHeight="1" x14ac:dyDescent="0.3">
      <c r="A589" s="21"/>
      <c r="B589" s="6"/>
      <c r="C589" s="5"/>
      <c r="D589" s="22" t="e">
        <f>LN(Table1[[#This Row],[BSE_SENSEX]]/C588)</f>
        <v>#DIV/0!</v>
      </c>
      <c r="E589" s="25">
        <f t="shared" ca="1" si="10"/>
        <v>0</v>
      </c>
    </row>
    <row r="590" spans="1:5" ht="25" customHeight="1" x14ac:dyDescent="0.3">
      <c r="A590" s="21"/>
      <c r="B590" s="6"/>
      <c r="C590" s="5"/>
      <c r="D590" s="22" t="e">
        <f>LN(Table1[[#This Row],[BSE_SENSEX]]/C589)</f>
        <v>#DIV/0!</v>
      </c>
      <c r="E590" s="25">
        <f t="shared" ca="1" si="10"/>
        <v>0</v>
      </c>
    </row>
    <row r="591" spans="1:5" ht="25" customHeight="1" x14ac:dyDescent="0.3">
      <c r="A591" s="21"/>
      <c r="B591" s="6"/>
      <c r="C591" s="5"/>
      <c r="D591" s="22" t="e">
        <f>LN(Table1[[#This Row],[BSE_SENSEX]]/C590)</f>
        <v>#DIV/0!</v>
      </c>
      <c r="E591" s="25">
        <f t="shared" ca="1" si="10"/>
        <v>0</v>
      </c>
    </row>
    <row r="592" spans="1:5" ht="25" customHeight="1" x14ac:dyDescent="0.3">
      <c r="A592" s="21"/>
      <c r="B592" s="6"/>
      <c r="C592" s="5"/>
      <c r="D592" s="22" t="e">
        <f>LN(Table1[[#This Row],[BSE_SENSEX]]/C591)</f>
        <v>#DIV/0!</v>
      </c>
      <c r="E592" s="25">
        <f t="shared" ca="1" si="10"/>
        <v>0</v>
      </c>
    </row>
    <row r="593" spans="1:5" ht="25" customHeight="1" x14ac:dyDescent="0.3">
      <c r="A593" s="21"/>
      <c r="B593" s="6"/>
      <c r="C593" s="5"/>
      <c r="D593" s="22" t="e">
        <f>LN(Table1[[#This Row],[BSE_SENSEX]]/C592)</f>
        <v>#DIV/0!</v>
      </c>
      <c r="E593" s="25">
        <f t="shared" ca="1" si="10"/>
        <v>0</v>
      </c>
    </row>
    <row r="594" spans="1:5" ht="25" customHeight="1" x14ac:dyDescent="0.3">
      <c r="A594" s="21"/>
      <c r="B594" s="6"/>
      <c r="C594" s="5"/>
      <c r="D594" s="22" t="e">
        <f>LN(Table1[[#This Row],[BSE_SENSEX]]/C593)</f>
        <v>#DIV/0!</v>
      </c>
      <c r="E594" s="25">
        <f t="shared" ca="1" si="10"/>
        <v>0</v>
      </c>
    </row>
    <row r="595" spans="1:5" ht="25" customHeight="1" x14ac:dyDescent="0.3">
      <c r="A595" s="21"/>
      <c r="B595" s="6"/>
      <c r="C595" s="5"/>
      <c r="D595" s="22" t="e">
        <f>LN(Table1[[#This Row],[BSE_SENSEX]]/C594)</f>
        <v>#DIV/0!</v>
      </c>
      <c r="E595" s="25">
        <f t="shared" ca="1" si="10"/>
        <v>0</v>
      </c>
    </row>
    <row r="596" spans="1:5" ht="25" customHeight="1" x14ac:dyDescent="0.3">
      <c r="A596" s="21"/>
      <c r="B596" s="6"/>
      <c r="C596" s="5"/>
      <c r="D596" s="22" t="e">
        <f>LN(Table1[[#This Row],[BSE_SENSEX]]/C595)</f>
        <v>#DIV/0!</v>
      </c>
      <c r="E596" s="25">
        <f t="shared" ca="1" si="10"/>
        <v>0</v>
      </c>
    </row>
    <row r="597" spans="1:5" ht="25" customHeight="1" x14ac:dyDescent="0.3">
      <c r="A597" s="21"/>
      <c r="B597" s="6"/>
      <c r="C597" s="5"/>
      <c r="D597" s="22" t="e">
        <f>LN(Table1[[#This Row],[BSE_SENSEX]]/C596)</f>
        <v>#DIV/0!</v>
      </c>
      <c r="E597" s="25">
        <f t="shared" ca="1" si="10"/>
        <v>0</v>
      </c>
    </row>
    <row r="598" spans="1:5" ht="25" customHeight="1" x14ac:dyDescent="0.3">
      <c r="A598" s="21"/>
      <c r="B598" s="6"/>
      <c r="C598" s="5"/>
      <c r="D598" s="22" t="e">
        <f>LN(Table1[[#This Row],[BSE_SENSEX]]/C597)</f>
        <v>#DIV/0!</v>
      </c>
      <c r="E598" s="25">
        <f t="shared" ca="1" si="10"/>
        <v>0</v>
      </c>
    </row>
    <row r="599" spans="1:5" ht="25" customHeight="1" x14ac:dyDescent="0.3">
      <c r="A599" s="21"/>
      <c r="B599" s="6"/>
      <c r="C599" s="5"/>
      <c r="D599" s="22" t="e">
        <f>LN(Table1[[#This Row],[BSE_SENSEX]]/C598)</f>
        <v>#DIV/0!</v>
      </c>
      <c r="E599" s="25">
        <f t="shared" ca="1" si="10"/>
        <v>0</v>
      </c>
    </row>
    <row r="600" spans="1:5" ht="25" customHeight="1" x14ac:dyDescent="0.3">
      <c r="A600" s="21"/>
      <c r="B600" s="6"/>
      <c r="C600" s="5"/>
      <c r="D600" s="22" t="e">
        <f>LN(Table1[[#This Row],[BSE_SENSEX]]/C599)</f>
        <v>#DIV/0!</v>
      </c>
      <c r="E600" s="25">
        <f t="shared" ca="1" si="10"/>
        <v>0</v>
      </c>
    </row>
    <row r="601" spans="1:5" ht="25" customHeight="1" x14ac:dyDescent="0.3">
      <c r="A601" s="21"/>
      <c r="B601" s="6"/>
      <c r="C601" s="5"/>
      <c r="D601" s="22" t="e">
        <f>LN(Table1[[#This Row],[BSE_SENSEX]]/C600)</f>
        <v>#DIV/0!</v>
      </c>
      <c r="E601" s="25">
        <f t="shared" ca="1" si="10"/>
        <v>0</v>
      </c>
    </row>
    <row r="602" spans="1:5" ht="25" customHeight="1" x14ac:dyDescent="0.3">
      <c r="A602" s="21"/>
      <c r="B602" s="6"/>
      <c r="C602" s="5"/>
      <c r="D602" s="22" t="e">
        <f>LN(Table1[[#This Row],[BSE_SENSEX]]/C601)</f>
        <v>#DIV/0!</v>
      </c>
      <c r="E602" s="25">
        <f t="shared" ca="1" si="10"/>
        <v>0</v>
      </c>
    </row>
    <row r="603" spans="1:5" ht="25" customHeight="1" x14ac:dyDescent="0.3">
      <c r="A603" s="21"/>
      <c r="B603" s="6"/>
      <c r="C603" s="5"/>
      <c r="D603" s="22" t="e">
        <f>LN(Table1[[#This Row],[BSE_SENSEX]]/C602)</f>
        <v>#DIV/0!</v>
      </c>
      <c r="E603" s="25">
        <f t="shared" ca="1" si="10"/>
        <v>0</v>
      </c>
    </row>
    <row r="604" spans="1:5" ht="25" customHeight="1" x14ac:dyDescent="0.3">
      <c r="A604" s="21"/>
      <c r="B604" s="6"/>
      <c r="C604" s="5"/>
      <c r="D604" s="22" t="e">
        <f>LN(Table1[[#This Row],[BSE_SENSEX]]/C603)</f>
        <v>#DIV/0!</v>
      </c>
      <c r="E604" s="25">
        <f t="shared" ca="1" si="10"/>
        <v>0</v>
      </c>
    </row>
    <row r="605" spans="1:5" ht="25" customHeight="1" x14ac:dyDescent="0.3">
      <c r="A605" s="21"/>
      <c r="B605" s="6"/>
      <c r="C605" s="5"/>
      <c r="D605" s="22" t="e">
        <f>LN(Table1[[#This Row],[BSE_SENSEX]]/C604)</f>
        <v>#DIV/0!</v>
      </c>
      <c r="E605" s="25">
        <f t="shared" ca="1" si="10"/>
        <v>0</v>
      </c>
    </row>
    <row r="606" spans="1:5" ht="25" customHeight="1" x14ac:dyDescent="0.3">
      <c r="A606" s="21"/>
      <c r="B606" s="6"/>
      <c r="C606" s="5"/>
      <c r="D606" s="22" t="e">
        <f>LN(Table1[[#This Row],[BSE_SENSEX]]/C605)</f>
        <v>#DIV/0!</v>
      </c>
      <c r="E606" s="25">
        <f t="shared" ca="1" si="10"/>
        <v>0</v>
      </c>
    </row>
    <row r="607" spans="1:5" ht="25" customHeight="1" x14ac:dyDescent="0.3">
      <c r="A607" s="21"/>
      <c r="B607" s="6"/>
      <c r="C607" s="5"/>
      <c r="D607" s="22" t="e">
        <f>LN(Table1[[#This Row],[BSE_SENSEX]]/C606)</f>
        <v>#DIV/0!</v>
      </c>
      <c r="E607" s="25">
        <f t="shared" ca="1" si="10"/>
        <v>0</v>
      </c>
    </row>
    <row r="608" spans="1:5" ht="25" customHeight="1" x14ac:dyDescent="0.3">
      <c r="A608" s="21"/>
      <c r="B608" s="6"/>
      <c r="C608" s="5"/>
      <c r="D608" s="22" t="e">
        <f>LN(Table1[[#This Row],[BSE_SENSEX]]/C607)</f>
        <v>#DIV/0!</v>
      </c>
      <c r="E608" s="25">
        <f t="shared" ca="1" si="10"/>
        <v>0</v>
      </c>
    </row>
    <row r="609" spans="1:5" ht="25" customHeight="1" x14ac:dyDescent="0.3">
      <c r="A609" s="21"/>
      <c r="B609" s="6"/>
      <c r="C609" s="5"/>
      <c r="D609" s="22" t="e">
        <f>LN(Table1[[#This Row],[BSE_SENSEX]]/C608)</f>
        <v>#DIV/0!</v>
      </c>
      <c r="E609" s="25">
        <f t="shared" ca="1" si="10"/>
        <v>0</v>
      </c>
    </row>
    <row r="610" spans="1:5" ht="25" customHeight="1" x14ac:dyDescent="0.3">
      <c r="A610" s="21"/>
      <c r="B610" s="6"/>
      <c r="C610" s="5"/>
      <c r="D610" s="22" t="e">
        <f>LN(Table1[[#This Row],[BSE_SENSEX]]/C609)</f>
        <v>#DIV/0!</v>
      </c>
      <c r="E610" s="25">
        <f t="shared" ca="1" si="10"/>
        <v>0</v>
      </c>
    </row>
    <row r="611" spans="1:5" ht="25" customHeight="1" x14ac:dyDescent="0.3">
      <c r="A611" s="21"/>
      <c r="B611" s="6"/>
      <c r="C611" s="5"/>
      <c r="D611" s="22" t="e">
        <f>LN(Table1[[#This Row],[BSE_SENSEX]]/C610)</f>
        <v>#DIV/0!</v>
      </c>
      <c r="E611" s="25">
        <f t="shared" ca="1" si="10"/>
        <v>0</v>
      </c>
    </row>
    <row r="612" spans="1:5" ht="25" customHeight="1" x14ac:dyDescent="0.3">
      <c r="A612" s="21"/>
      <c r="B612" s="6"/>
      <c r="C612" s="5"/>
      <c r="D612" s="22" t="e">
        <f>LN(Table1[[#This Row],[BSE_SENSEX]]/C611)</f>
        <v>#DIV/0!</v>
      </c>
      <c r="E612" s="25">
        <f t="shared" ca="1" si="10"/>
        <v>0</v>
      </c>
    </row>
    <row r="613" spans="1:5" ht="25" customHeight="1" x14ac:dyDescent="0.3">
      <c r="A613" s="21"/>
      <c r="B613" s="6"/>
      <c r="C613" s="5"/>
      <c r="D613" s="22" t="e">
        <f>LN(Table1[[#This Row],[BSE_SENSEX]]/C612)</f>
        <v>#DIV/0!</v>
      </c>
      <c r="E613" s="25">
        <f t="shared" ca="1" si="10"/>
        <v>0</v>
      </c>
    </row>
    <row r="614" spans="1:5" ht="25" customHeight="1" x14ac:dyDescent="0.3">
      <c r="A614" s="21"/>
      <c r="B614" s="6"/>
      <c r="C614" s="5"/>
      <c r="D614" s="22" t="e">
        <f>LN(Table1[[#This Row],[BSE_SENSEX]]/C613)</f>
        <v>#DIV/0!</v>
      </c>
      <c r="E614" s="25">
        <f t="shared" ca="1" si="10"/>
        <v>0</v>
      </c>
    </row>
    <row r="615" spans="1:5" ht="25" customHeight="1" x14ac:dyDescent="0.3">
      <c r="A615" s="21"/>
      <c r="B615" s="6"/>
      <c r="C615" s="5"/>
      <c r="D615" s="22" t="e">
        <f>LN(Table1[[#This Row],[BSE_SENSEX]]/C614)</f>
        <v>#DIV/0!</v>
      </c>
      <c r="E615" s="25">
        <f t="shared" ca="1" si="10"/>
        <v>0</v>
      </c>
    </row>
    <row r="616" spans="1:5" ht="25" customHeight="1" x14ac:dyDescent="0.3">
      <c r="A616" s="21"/>
      <c r="B616" s="6"/>
      <c r="C616" s="5"/>
      <c r="D616" s="22" t="e">
        <f>LN(Table1[[#This Row],[BSE_SENSEX]]/C615)</f>
        <v>#DIV/0!</v>
      </c>
      <c r="E616" s="25">
        <f t="shared" ca="1" si="10"/>
        <v>0</v>
      </c>
    </row>
    <row r="617" spans="1:5" ht="25" customHeight="1" x14ac:dyDescent="0.3">
      <c r="A617" s="21"/>
      <c r="B617" s="6"/>
      <c r="C617" s="5"/>
      <c r="D617" s="22" t="e">
        <f>LN(Table1[[#This Row],[BSE_SENSEX]]/C616)</f>
        <v>#DIV/0!</v>
      </c>
      <c r="E617" s="25">
        <f t="shared" ca="1" si="10"/>
        <v>0</v>
      </c>
    </row>
    <row r="618" spans="1:5" ht="25" customHeight="1" x14ac:dyDescent="0.3">
      <c r="A618" s="21"/>
      <c r="B618" s="6"/>
      <c r="C618" s="5"/>
      <c r="D618" s="22" t="e">
        <f>LN(Table1[[#This Row],[BSE_SENSEX]]/C617)</f>
        <v>#DIV/0!</v>
      </c>
      <c r="E618" s="25">
        <f t="shared" ca="1" si="10"/>
        <v>0</v>
      </c>
    </row>
    <row r="619" spans="1:5" ht="25" customHeight="1" x14ac:dyDescent="0.3">
      <c r="A619" s="21"/>
      <c r="B619" s="6"/>
      <c r="C619" s="5"/>
      <c r="D619" s="22" t="e">
        <f>LN(Table1[[#This Row],[BSE_SENSEX]]/C618)</f>
        <v>#DIV/0!</v>
      </c>
      <c r="E619" s="25">
        <f t="shared" ca="1" si="10"/>
        <v>0</v>
      </c>
    </row>
    <row r="620" spans="1:5" ht="25" customHeight="1" x14ac:dyDescent="0.3">
      <c r="A620" s="21"/>
      <c r="B620" s="6"/>
      <c r="C620" s="5"/>
      <c r="D620" s="22" t="e">
        <f>LN(Table1[[#This Row],[BSE_SENSEX]]/C619)</f>
        <v>#DIV/0!</v>
      </c>
      <c r="E620" s="25">
        <f t="shared" ca="1" si="10"/>
        <v>0</v>
      </c>
    </row>
    <row r="621" spans="1:5" ht="25" customHeight="1" x14ac:dyDescent="0.3">
      <c r="A621" s="21"/>
      <c r="B621" s="6"/>
      <c r="C621" s="5"/>
      <c r="D621" s="22" t="e">
        <f>LN(Table1[[#This Row],[BSE_SENSEX]]/C620)</f>
        <v>#DIV/0!</v>
      </c>
      <c r="E621" s="25">
        <f t="shared" ca="1" si="10"/>
        <v>0</v>
      </c>
    </row>
    <row r="622" spans="1:5" ht="25" customHeight="1" x14ac:dyDescent="0.3">
      <c r="A622" s="21"/>
      <c r="B622" s="6"/>
      <c r="C622" s="5"/>
      <c r="D622" s="22" t="e">
        <f>LN(Table1[[#This Row],[BSE_SENSEX]]/C621)</f>
        <v>#DIV/0!</v>
      </c>
      <c r="E622" s="25">
        <f t="shared" ca="1" si="10"/>
        <v>0</v>
      </c>
    </row>
    <row r="623" spans="1:5" ht="25" customHeight="1" x14ac:dyDescent="0.3">
      <c r="A623" s="21"/>
      <c r="B623" s="6"/>
      <c r="C623" s="5"/>
      <c r="D623" s="22" t="e">
        <f>LN(Table1[[#This Row],[BSE_SENSEX]]/C622)</f>
        <v>#DIV/0!</v>
      </c>
      <c r="E623" s="25">
        <f t="shared" ca="1" si="10"/>
        <v>0</v>
      </c>
    </row>
    <row r="624" spans="1:5" ht="25" customHeight="1" x14ac:dyDescent="0.3">
      <c r="A624" s="21"/>
      <c r="B624" s="6"/>
      <c r="C624" s="5"/>
      <c r="D624" s="22" t="e">
        <f>LN(Table1[[#This Row],[BSE_SENSEX]]/C623)</f>
        <v>#DIV/0!</v>
      </c>
      <c r="E624" s="25">
        <f t="shared" ca="1" si="10"/>
        <v>0</v>
      </c>
    </row>
    <row r="625" spans="1:5" ht="25" customHeight="1" x14ac:dyDescent="0.3">
      <c r="A625" s="21"/>
      <c r="B625" s="6"/>
      <c r="C625" s="5"/>
      <c r="D625" s="22" t="e">
        <f>LN(Table1[[#This Row],[BSE_SENSEX]]/C624)</f>
        <v>#DIV/0!</v>
      </c>
      <c r="E625" s="25">
        <f t="shared" ca="1" si="10"/>
        <v>0</v>
      </c>
    </row>
    <row r="626" spans="1:5" ht="25" customHeight="1" x14ac:dyDescent="0.3">
      <c r="A626" s="21"/>
      <c r="B626" s="6"/>
      <c r="C626" s="5"/>
      <c r="D626" s="22" t="e">
        <f>LN(Table1[[#This Row],[BSE_SENSEX]]/C625)</f>
        <v>#DIV/0!</v>
      </c>
      <c r="E626" s="25">
        <f t="shared" ca="1" si="10"/>
        <v>0</v>
      </c>
    </row>
    <row r="627" spans="1:5" ht="25" customHeight="1" x14ac:dyDescent="0.3">
      <c r="A627" s="21"/>
      <c r="B627" s="6"/>
      <c r="C627" s="5"/>
      <c r="D627" s="22" t="e">
        <f>LN(Table1[[#This Row],[BSE_SENSEX]]/C626)</f>
        <v>#DIV/0!</v>
      </c>
      <c r="E627" s="25">
        <f t="shared" ca="1" si="10"/>
        <v>0</v>
      </c>
    </row>
    <row r="628" spans="1:5" ht="25" customHeight="1" x14ac:dyDescent="0.3">
      <c r="A628" s="21"/>
      <c r="B628" s="6"/>
      <c r="C628" s="5"/>
      <c r="D628" s="22" t="e">
        <f>LN(Table1[[#This Row],[BSE_SENSEX]]/C627)</f>
        <v>#DIV/0!</v>
      </c>
      <c r="E628" s="25">
        <f t="shared" ca="1" si="10"/>
        <v>0</v>
      </c>
    </row>
    <row r="629" spans="1:5" ht="25" customHeight="1" x14ac:dyDescent="0.3">
      <c r="A629" s="21"/>
      <c r="B629" s="6"/>
      <c r="C629" s="5"/>
      <c r="D629" s="22" t="e">
        <f>LN(Table1[[#This Row],[BSE_SENSEX]]/C628)</f>
        <v>#DIV/0!</v>
      </c>
      <c r="E629" s="25">
        <f t="shared" ca="1" si="10"/>
        <v>0</v>
      </c>
    </row>
    <row r="630" spans="1:5" ht="25" customHeight="1" x14ac:dyDescent="0.3">
      <c r="A630" s="21"/>
      <c r="B630" s="6"/>
      <c r="C630" s="5"/>
      <c r="D630" s="22" t="e">
        <f>LN(Table1[[#This Row],[BSE_SENSEX]]/C629)</f>
        <v>#DIV/0!</v>
      </c>
      <c r="E630" s="25">
        <f t="shared" ca="1" si="10"/>
        <v>0</v>
      </c>
    </row>
    <row r="631" spans="1:5" ht="25" customHeight="1" x14ac:dyDescent="0.3">
      <c r="A631" s="21"/>
      <c r="B631" s="6"/>
      <c r="C631" s="5"/>
      <c r="D631" s="22" t="e">
        <f>LN(Table1[[#This Row],[BSE_SENSEX]]/C630)</f>
        <v>#DIV/0!</v>
      </c>
      <c r="E631" s="25">
        <f t="shared" ca="1" si="10"/>
        <v>0</v>
      </c>
    </row>
    <row r="632" spans="1:5" ht="25" customHeight="1" x14ac:dyDescent="0.3">
      <c r="A632" s="21"/>
      <c r="B632" s="6"/>
      <c r="C632" s="5"/>
      <c r="D632" s="22" t="e">
        <f>LN(Table1[[#This Row],[BSE_SENSEX]]/C631)</f>
        <v>#DIV/0!</v>
      </c>
      <c r="E632" s="25">
        <f t="shared" ca="1" si="10"/>
        <v>0</v>
      </c>
    </row>
    <row r="633" spans="1:5" ht="25" customHeight="1" x14ac:dyDescent="0.3">
      <c r="A633" s="21"/>
      <c r="B633" s="6"/>
      <c r="C633" s="5"/>
      <c r="D633" s="22" t="e">
        <f>LN(Table1[[#This Row],[BSE_SENSEX]]/C632)</f>
        <v>#DIV/0!</v>
      </c>
      <c r="E633" s="25">
        <f t="shared" ca="1" si="10"/>
        <v>0</v>
      </c>
    </row>
    <row r="634" spans="1:5" ht="25" customHeight="1" x14ac:dyDescent="0.3">
      <c r="A634" s="21"/>
      <c r="B634" s="6"/>
      <c r="C634" s="5"/>
      <c r="D634" s="22" t="e">
        <f>LN(Table1[[#This Row],[BSE_SENSEX]]/C633)</f>
        <v>#DIV/0!</v>
      </c>
      <c r="E634" s="25">
        <f t="shared" ca="1" si="10"/>
        <v>0</v>
      </c>
    </row>
    <row r="635" spans="1:5" ht="25" customHeight="1" x14ac:dyDescent="0.3">
      <c r="A635" s="21"/>
      <c r="B635" s="6"/>
      <c r="C635" s="5"/>
      <c r="D635" s="22" t="e">
        <f>LN(Table1[[#This Row],[BSE_SENSEX]]/C634)</f>
        <v>#DIV/0!</v>
      </c>
      <c r="E635" s="25">
        <f t="shared" ca="1" si="10"/>
        <v>0</v>
      </c>
    </row>
    <row r="636" spans="1:5" ht="25" customHeight="1" x14ac:dyDescent="0.3">
      <c r="A636" s="21"/>
      <c r="B636" s="6"/>
      <c r="C636" s="5"/>
      <c r="D636" s="22" t="e">
        <f>LN(Table1[[#This Row],[BSE_SENSEX]]/C635)</f>
        <v>#DIV/0!</v>
      </c>
      <c r="E636" s="25">
        <f t="shared" ca="1" si="10"/>
        <v>0</v>
      </c>
    </row>
    <row r="637" spans="1:5" ht="25" customHeight="1" x14ac:dyDescent="0.3">
      <c r="A637" s="21"/>
      <c r="B637" s="6"/>
      <c r="C637" s="5"/>
      <c r="D637" s="22" t="e">
        <f>LN(Table1[[#This Row],[BSE_SENSEX]]/C636)</f>
        <v>#DIV/0!</v>
      </c>
      <c r="E637" s="25">
        <f t="shared" ca="1" si="10"/>
        <v>0</v>
      </c>
    </row>
    <row r="638" spans="1:5" ht="25" customHeight="1" x14ac:dyDescent="0.3">
      <c r="A638" s="21"/>
      <c r="B638" s="6"/>
      <c r="C638" s="5"/>
      <c r="D638" s="22" t="e">
        <f>LN(Table1[[#This Row],[BSE_SENSEX]]/C637)</f>
        <v>#DIV/0!</v>
      </c>
      <c r="E638" s="25">
        <f t="shared" ca="1" si="10"/>
        <v>0</v>
      </c>
    </row>
    <row r="639" spans="1:5" ht="25" customHeight="1" x14ac:dyDescent="0.3">
      <c r="A639" s="21"/>
      <c r="B639" s="6"/>
      <c r="C639" s="5"/>
      <c r="D639" s="22" t="e">
        <f>LN(Table1[[#This Row],[BSE_SENSEX]]/C638)</f>
        <v>#DIV/0!</v>
      </c>
      <c r="E639" s="25">
        <f t="shared" ca="1" si="10"/>
        <v>0</v>
      </c>
    </row>
    <row r="640" spans="1:5" ht="25" customHeight="1" x14ac:dyDescent="0.3">
      <c r="A640" s="21"/>
      <c r="B640" s="6"/>
      <c r="C640" s="5"/>
      <c r="D640" s="22" t="e">
        <f>LN(Table1[[#This Row],[BSE_SENSEX]]/C639)</f>
        <v>#DIV/0!</v>
      </c>
      <c r="E640" s="25">
        <f t="shared" ca="1" si="10"/>
        <v>0</v>
      </c>
    </row>
    <row r="641" spans="1:5" ht="25" customHeight="1" x14ac:dyDescent="0.3">
      <c r="A641" s="21"/>
      <c r="B641" s="6"/>
      <c r="C641" s="5"/>
      <c r="D641" s="22" t="e">
        <f>LN(Table1[[#This Row],[BSE_SENSEX]]/C640)</f>
        <v>#DIV/0!</v>
      </c>
      <c r="E641" s="25">
        <f t="shared" ca="1" si="10"/>
        <v>0</v>
      </c>
    </row>
    <row r="642" spans="1:5" ht="25" customHeight="1" x14ac:dyDescent="0.3">
      <c r="A642" s="21"/>
      <c r="B642" s="6"/>
      <c r="C642" s="5"/>
      <c r="D642" s="22" t="e">
        <f>LN(Table1[[#This Row],[BSE_SENSEX]]/C641)</f>
        <v>#DIV/0!</v>
      </c>
      <c r="E642" s="25">
        <f t="shared" ca="1" si="10"/>
        <v>0</v>
      </c>
    </row>
    <row r="643" spans="1:5" ht="25" customHeight="1" x14ac:dyDescent="0.3">
      <c r="A643" s="21"/>
      <c r="B643" s="6"/>
      <c r="C643" s="5"/>
      <c r="D643" s="22" t="e">
        <f>LN(Table1[[#This Row],[BSE_SENSEX]]/C642)</f>
        <v>#DIV/0!</v>
      </c>
      <c r="E643" s="25">
        <f t="shared" ca="1" si="10"/>
        <v>0</v>
      </c>
    </row>
    <row r="644" spans="1:5" ht="25" customHeight="1" x14ac:dyDescent="0.3">
      <c r="A644" s="21"/>
      <c r="B644" s="6"/>
      <c r="C644" s="5"/>
      <c r="D644" s="22" t="e">
        <f>LN(Table1[[#This Row],[BSE_SENSEX]]/C643)</f>
        <v>#DIV/0!</v>
      </c>
      <c r="E644" s="25">
        <f t="shared" ref="E644:E707" ca="1" si="11">C643+C643*M642+M643*NORMSINV(RAND())*C643</f>
        <v>0</v>
      </c>
    </row>
    <row r="645" spans="1:5" ht="25" customHeight="1" x14ac:dyDescent="0.3">
      <c r="A645" s="21"/>
      <c r="B645" s="6"/>
      <c r="C645" s="5"/>
      <c r="D645" s="22" t="e">
        <f>LN(Table1[[#This Row],[BSE_SENSEX]]/C644)</f>
        <v>#DIV/0!</v>
      </c>
      <c r="E645" s="25">
        <f t="shared" ca="1" si="11"/>
        <v>0</v>
      </c>
    </row>
    <row r="646" spans="1:5" ht="25" customHeight="1" x14ac:dyDescent="0.3">
      <c r="A646" s="21"/>
      <c r="B646" s="6"/>
      <c r="C646" s="5"/>
      <c r="D646" s="22" t="e">
        <f>LN(Table1[[#This Row],[BSE_SENSEX]]/C645)</f>
        <v>#DIV/0!</v>
      </c>
      <c r="E646" s="25">
        <f t="shared" ca="1" si="11"/>
        <v>0</v>
      </c>
    </row>
    <row r="647" spans="1:5" ht="25" customHeight="1" x14ac:dyDescent="0.3">
      <c r="A647" s="21"/>
      <c r="B647" s="6"/>
      <c r="C647" s="5"/>
      <c r="D647" s="22" t="e">
        <f>LN(Table1[[#This Row],[BSE_SENSEX]]/C646)</f>
        <v>#DIV/0!</v>
      </c>
      <c r="E647" s="25">
        <f t="shared" ca="1" si="11"/>
        <v>0</v>
      </c>
    </row>
    <row r="648" spans="1:5" ht="25" customHeight="1" x14ac:dyDescent="0.3">
      <c r="A648" s="21"/>
      <c r="B648" s="6"/>
      <c r="C648" s="5"/>
      <c r="D648" s="22" t="e">
        <f>LN(Table1[[#This Row],[BSE_SENSEX]]/C647)</f>
        <v>#DIV/0!</v>
      </c>
      <c r="E648" s="25">
        <f t="shared" ca="1" si="11"/>
        <v>0</v>
      </c>
    </row>
    <row r="649" spans="1:5" ht="25" customHeight="1" x14ac:dyDescent="0.3">
      <c r="A649" s="21"/>
      <c r="B649" s="6"/>
      <c r="C649" s="5"/>
      <c r="D649" s="22" t="e">
        <f>LN(Table1[[#This Row],[BSE_SENSEX]]/C648)</f>
        <v>#DIV/0!</v>
      </c>
      <c r="E649" s="25">
        <f t="shared" ca="1" si="11"/>
        <v>0</v>
      </c>
    </row>
    <row r="650" spans="1:5" ht="25" customHeight="1" x14ac:dyDescent="0.3">
      <c r="A650" s="21"/>
      <c r="B650" s="6"/>
      <c r="C650" s="5"/>
      <c r="D650" s="22" t="e">
        <f>LN(Table1[[#This Row],[BSE_SENSEX]]/C649)</f>
        <v>#DIV/0!</v>
      </c>
      <c r="E650" s="25">
        <f t="shared" ca="1" si="11"/>
        <v>0</v>
      </c>
    </row>
    <row r="651" spans="1:5" ht="25" customHeight="1" x14ac:dyDescent="0.3">
      <c r="A651" s="21"/>
      <c r="B651" s="6"/>
      <c r="C651" s="5"/>
      <c r="D651" s="22" t="e">
        <f>LN(Table1[[#This Row],[BSE_SENSEX]]/C650)</f>
        <v>#DIV/0!</v>
      </c>
      <c r="E651" s="25">
        <f t="shared" ca="1" si="11"/>
        <v>0</v>
      </c>
    </row>
    <row r="652" spans="1:5" ht="25" customHeight="1" x14ac:dyDescent="0.3">
      <c r="A652" s="21"/>
      <c r="B652" s="6"/>
      <c r="C652" s="5"/>
      <c r="D652" s="22" t="e">
        <f>LN(Table1[[#This Row],[BSE_SENSEX]]/C651)</f>
        <v>#DIV/0!</v>
      </c>
      <c r="E652" s="25">
        <f t="shared" ca="1" si="11"/>
        <v>0</v>
      </c>
    </row>
    <row r="653" spans="1:5" ht="25" customHeight="1" x14ac:dyDescent="0.3">
      <c r="A653" s="21"/>
      <c r="B653" s="6"/>
      <c r="C653" s="5"/>
      <c r="D653" s="22" t="e">
        <f>LN(Table1[[#This Row],[BSE_SENSEX]]/C652)</f>
        <v>#DIV/0!</v>
      </c>
      <c r="E653" s="25">
        <f t="shared" ca="1" si="11"/>
        <v>0</v>
      </c>
    </row>
    <row r="654" spans="1:5" ht="25" customHeight="1" x14ac:dyDescent="0.3">
      <c r="A654" s="21"/>
      <c r="B654" s="6"/>
      <c r="C654" s="5"/>
      <c r="D654" s="22" t="e">
        <f>LN(Table1[[#This Row],[BSE_SENSEX]]/C653)</f>
        <v>#DIV/0!</v>
      </c>
      <c r="E654" s="25">
        <f t="shared" ca="1" si="11"/>
        <v>0</v>
      </c>
    </row>
    <row r="655" spans="1:5" ht="25" customHeight="1" x14ac:dyDescent="0.3">
      <c r="A655" s="21"/>
      <c r="B655" s="6"/>
      <c r="C655" s="5"/>
      <c r="D655" s="22" t="e">
        <f>LN(Table1[[#This Row],[BSE_SENSEX]]/C654)</f>
        <v>#DIV/0!</v>
      </c>
      <c r="E655" s="25">
        <f t="shared" ca="1" si="11"/>
        <v>0</v>
      </c>
    </row>
    <row r="656" spans="1:5" ht="25" customHeight="1" x14ac:dyDescent="0.3">
      <c r="A656" s="21"/>
      <c r="B656" s="6"/>
      <c r="C656" s="5"/>
      <c r="D656" s="22" t="e">
        <f>LN(Table1[[#This Row],[BSE_SENSEX]]/C655)</f>
        <v>#DIV/0!</v>
      </c>
      <c r="E656" s="25">
        <f t="shared" ca="1" si="11"/>
        <v>0</v>
      </c>
    </row>
    <row r="657" spans="1:5" ht="25" customHeight="1" x14ac:dyDescent="0.3">
      <c r="A657" s="21"/>
      <c r="B657" s="6"/>
      <c r="C657" s="5"/>
      <c r="D657" s="22" t="e">
        <f>LN(Table1[[#This Row],[BSE_SENSEX]]/C656)</f>
        <v>#DIV/0!</v>
      </c>
      <c r="E657" s="25">
        <f t="shared" ca="1" si="11"/>
        <v>0</v>
      </c>
    </row>
    <row r="658" spans="1:5" ht="25" customHeight="1" x14ac:dyDescent="0.3">
      <c r="A658" s="21"/>
      <c r="B658" s="6"/>
      <c r="C658" s="5"/>
      <c r="D658" s="22" t="e">
        <f>LN(Table1[[#This Row],[BSE_SENSEX]]/C657)</f>
        <v>#DIV/0!</v>
      </c>
      <c r="E658" s="25">
        <f t="shared" ca="1" si="11"/>
        <v>0</v>
      </c>
    </row>
    <row r="659" spans="1:5" ht="25" customHeight="1" x14ac:dyDescent="0.3">
      <c r="A659" s="21"/>
      <c r="B659" s="6"/>
      <c r="C659" s="5"/>
      <c r="D659" s="22" t="e">
        <f>LN(Table1[[#This Row],[BSE_SENSEX]]/C658)</f>
        <v>#DIV/0!</v>
      </c>
      <c r="E659" s="25">
        <f t="shared" ca="1" si="11"/>
        <v>0</v>
      </c>
    </row>
    <row r="660" spans="1:5" ht="25" customHeight="1" x14ac:dyDescent="0.3">
      <c r="A660" s="21"/>
      <c r="B660" s="6"/>
      <c r="C660" s="5"/>
      <c r="D660" s="22" t="e">
        <f>LN(Table1[[#This Row],[BSE_SENSEX]]/C659)</f>
        <v>#DIV/0!</v>
      </c>
      <c r="E660" s="25">
        <f t="shared" ca="1" si="11"/>
        <v>0</v>
      </c>
    </row>
    <row r="661" spans="1:5" ht="25" customHeight="1" x14ac:dyDescent="0.3">
      <c r="A661" s="21"/>
      <c r="B661" s="6"/>
      <c r="C661" s="5"/>
      <c r="D661" s="22" t="e">
        <f>LN(Table1[[#This Row],[BSE_SENSEX]]/C660)</f>
        <v>#DIV/0!</v>
      </c>
      <c r="E661" s="25">
        <f t="shared" ca="1" si="11"/>
        <v>0</v>
      </c>
    </row>
    <row r="662" spans="1:5" ht="25" customHeight="1" x14ac:dyDescent="0.3">
      <c r="A662" s="21"/>
      <c r="B662" s="6"/>
      <c r="C662" s="5"/>
      <c r="D662" s="22" t="e">
        <f>LN(Table1[[#This Row],[BSE_SENSEX]]/C661)</f>
        <v>#DIV/0!</v>
      </c>
      <c r="E662" s="25">
        <f t="shared" ca="1" si="11"/>
        <v>0</v>
      </c>
    </row>
    <row r="663" spans="1:5" ht="25" customHeight="1" x14ac:dyDescent="0.3">
      <c r="A663" s="21"/>
      <c r="B663" s="6"/>
      <c r="C663" s="5"/>
      <c r="D663" s="22" t="e">
        <f>LN(Table1[[#This Row],[BSE_SENSEX]]/C662)</f>
        <v>#DIV/0!</v>
      </c>
      <c r="E663" s="25">
        <f t="shared" ca="1" si="11"/>
        <v>0</v>
      </c>
    </row>
    <row r="664" spans="1:5" ht="25" customHeight="1" x14ac:dyDescent="0.3">
      <c r="A664" s="21"/>
      <c r="B664" s="6"/>
      <c r="C664" s="5"/>
      <c r="D664" s="22" t="e">
        <f>LN(Table1[[#This Row],[BSE_SENSEX]]/C663)</f>
        <v>#DIV/0!</v>
      </c>
      <c r="E664" s="25">
        <f t="shared" ca="1" si="11"/>
        <v>0</v>
      </c>
    </row>
    <row r="665" spans="1:5" ht="25" customHeight="1" x14ac:dyDescent="0.3">
      <c r="A665" s="21"/>
      <c r="B665" s="6"/>
      <c r="C665" s="5"/>
      <c r="D665" s="22" t="e">
        <f>LN(Table1[[#This Row],[BSE_SENSEX]]/C664)</f>
        <v>#DIV/0!</v>
      </c>
      <c r="E665" s="25">
        <f t="shared" ca="1" si="11"/>
        <v>0</v>
      </c>
    </row>
    <row r="666" spans="1:5" ht="25" customHeight="1" x14ac:dyDescent="0.3">
      <c r="A666" s="21"/>
      <c r="B666" s="6"/>
      <c r="C666" s="5"/>
      <c r="D666" s="22" t="e">
        <f>LN(Table1[[#This Row],[BSE_SENSEX]]/C665)</f>
        <v>#DIV/0!</v>
      </c>
      <c r="E666" s="25">
        <f t="shared" ca="1" si="11"/>
        <v>0</v>
      </c>
    </row>
    <row r="667" spans="1:5" ht="25" customHeight="1" x14ac:dyDescent="0.3">
      <c r="A667" s="21"/>
      <c r="B667" s="6"/>
      <c r="C667" s="5"/>
      <c r="D667" s="22" t="e">
        <f>LN(Table1[[#This Row],[BSE_SENSEX]]/C666)</f>
        <v>#DIV/0!</v>
      </c>
      <c r="E667" s="25">
        <f t="shared" ca="1" si="11"/>
        <v>0</v>
      </c>
    </row>
    <row r="668" spans="1:5" ht="25" customHeight="1" x14ac:dyDescent="0.3">
      <c r="A668" s="21"/>
      <c r="B668" s="6"/>
      <c r="C668" s="5"/>
      <c r="D668" s="22" t="e">
        <f>LN(Table1[[#This Row],[BSE_SENSEX]]/C667)</f>
        <v>#DIV/0!</v>
      </c>
      <c r="E668" s="25">
        <f t="shared" ca="1" si="11"/>
        <v>0</v>
      </c>
    </row>
    <row r="669" spans="1:5" ht="25" customHeight="1" x14ac:dyDescent="0.3">
      <c r="A669" s="21"/>
      <c r="B669" s="6"/>
      <c r="C669" s="5"/>
      <c r="D669" s="22" t="e">
        <f>LN(Table1[[#This Row],[BSE_SENSEX]]/C668)</f>
        <v>#DIV/0!</v>
      </c>
      <c r="E669" s="25">
        <f t="shared" ca="1" si="11"/>
        <v>0</v>
      </c>
    </row>
    <row r="670" spans="1:5" ht="25" customHeight="1" x14ac:dyDescent="0.3">
      <c r="A670" s="21"/>
      <c r="B670" s="6"/>
      <c r="C670" s="5"/>
      <c r="D670" s="22" t="e">
        <f>LN(Table1[[#This Row],[BSE_SENSEX]]/C669)</f>
        <v>#DIV/0!</v>
      </c>
      <c r="E670" s="25">
        <f t="shared" ca="1" si="11"/>
        <v>0</v>
      </c>
    </row>
    <row r="671" spans="1:5" ht="25" customHeight="1" x14ac:dyDescent="0.3">
      <c r="A671" s="21"/>
      <c r="B671" s="6"/>
      <c r="C671" s="5"/>
      <c r="D671" s="22" t="e">
        <f>LN(Table1[[#This Row],[BSE_SENSEX]]/C670)</f>
        <v>#DIV/0!</v>
      </c>
      <c r="E671" s="25">
        <f t="shared" ca="1" si="11"/>
        <v>0</v>
      </c>
    </row>
    <row r="672" spans="1:5" ht="25" customHeight="1" x14ac:dyDescent="0.3">
      <c r="A672" s="21"/>
      <c r="B672" s="6"/>
      <c r="C672" s="5"/>
      <c r="D672" s="22" t="e">
        <f>LN(Table1[[#This Row],[BSE_SENSEX]]/C671)</f>
        <v>#DIV/0!</v>
      </c>
      <c r="E672" s="25">
        <f t="shared" ca="1" si="11"/>
        <v>0</v>
      </c>
    </row>
    <row r="673" spans="1:5" ht="25" customHeight="1" x14ac:dyDescent="0.3">
      <c r="A673" s="21"/>
      <c r="B673" s="6"/>
      <c r="C673" s="5"/>
      <c r="D673" s="22" t="e">
        <f>LN(Table1[[#This Row],[BSE_SENSEX]]/C672)</f>
        <v>#DIV/0!</v>
      </c>
      <c r="E673" s="25">
        <f t="shared" ca="1" si="11"/>
        <v>0</v>
      </c>
    </row>
    <row r="674" spans="1:5" ht="25" customHeight="1" x14ac:dyDescent="0.3">
      <c r="A674" s="21"/>
      <c r="B674" s="6"/>
      <c r="C674" s="5"/>
      <c r="D674" s="22" t="e">
        <f>LN(Table1[[#This Row],[BSE_SENSEX]]/C673)</f>
        <v>#DIV/0!</v>
      </c>
      <c r="E674" s="25">
        <f t="shared" ca="1" si="11"/>
        <v>0</v>
      </c>
    </row>
    <row r="675" spans="1:5" ht="25" customHeight="1" x14ac:dyDescent="0.3">
      <c r="A675" s="21"/>
      <c r="B675" s="6"/>
      <c r="C675" s="5"/>
      <c r="D675" s="22" t="e">
        <f>LN(Table1[[#This Row],[BSE_SENSEX]]/C674)</f>
        <v>#DIV/0!</v>
      </c>
      <c r="E675" s="25">
        <f t="shared" ca="1" si="11"/>
        <v>0</v>
      </c>
    </row>
    <row r="676" spans="1:5" ht="25" customHeight="1" x14ac:dyDescent="0.3">
      <c r="A676" s="21"/>
      <c r="B676" s="6"/>
      <c r="C676" s="5"/>
      <c r="D676" s="22" t="e">
        <f>LN(Table1[[#This Row],[BSE_SENSEX]]/C675)</f>
        <v>#DIV/0!</v>
      </c>
      <c r="E676" s="25">
        <f t="shared" ca="1" si="11"/>
        <v>0</v>
      </c>
    </row>
    <row r="677" spans="1:5" ht="25" customHeight="1" x14ac:dyDescent="0.3">
      <c r="A677" s="21"/>
      <c r="B677" s="6"/>
      <c r="C677" s="5"/>
      <c r="D677" s="22" t="e">
        <f>LN(Table1[[#This Row],[BSE_SENSEX]]/C676)</f>
        <v>#DIV/0!</v>
      </c>
      <c r="E677" s="25">
        <f t="shared" ca="1" si="11"/>
        <v>0</v>
      </c>
    </row>
    <row r="678" spans="1:5" ht="25" customHeight="1" x14ac:dyDescent="0.3">
      <c r="A678" s="21"/>
      <c r="B678" s="6"/>
      <c r="C678" s="5"/>
      <c r="D678" s="22" t="e">
        <f>LN(Table1[[#This Row],[BSE_SENSEX]]/C677)</f>
        <v>#DIV/0!</v>
      </c>
      <c r="E678" s="25">
        <f t="shared" ca="1" si="11"/>
        <v>0</v>
      </c>
    </row>
    <row r="679" spans="1:5" ht="25" customHeight="1" x14ac:dyDescent="0.3">
      <c r="A679" s="21"/>
      <c r="B679" s="6"/>
      <c r="C679" s="5"/>
      <c r="D679" s="22" t="e">
        <f>LN(Table1[[#This Row],[BSE_SENSEX]]/C678)</f>
        <v>#DIV/0!</v>
      </c>
      <c r="E679" s="25">
        <f t="shared" ca="1" si="11"/>
        <v>0</v>
      </c>
    </row>
    <row r="680" spans="1:5" ht="25" customHeight="1" x14ac:dyDescent="0.3">
      <c r="A680" s="21"/>
      <c r="B680" s="6"/>
      <c r="C680" s="5"/>
      <c r="D680" s="22" t="e">
        <f>LN(Table1[[#This Row],[BSE_SENSEX]]/C679)</f>
        <v>#DIV/0!</v>
      </c>
      <c r="E680" s="25">
        <f t="shared" ca="1" si="11"/>
        <v>0</v>
      </c>
    </row>
    <row r="681" spans="1:5" ht="25" customHeight="1" x14ac:dyDescent="0.3">
      <c r="A681" s="21"/>
      <c r="B681" s="6"/>
      <c r="C681" s="5"/>
      <c r="D681" s="22" t="e">
        <f>LN(Table1[[#This Row],[BSE_SENSEX]]/C680)</f>
        <v>#DIV/0!</v>
      </c>
      <c r="E681" s="25">
        <f t="shared" ca="1" si="11"/>
        <v>0</v>
      </c>
    </row>
    <row r="682" spans="1:5" ht="25" customHeight="1" x14ac:dyDescent="0.3">
      <c r="A682" s="21"/>
      <c r="B682" s="6"/>
      <c r="C682" s="5"/>
      <c r="D682" s="22" t="e">
        <f>LN(Table1[[#This Row],[BSE_SENSEX]]/C681)</f>
        <v>#DIV/0!</v>
      </c>
      <c r="E682" s="25">
        <f t="shared" ca="1" si="11"/>
        <v>0</v>
      </c>
    </row>
    <row r="683" spans="1:5" ht="25" customHeight="1" x14ac:dyDescent="0.3">
      <c r="A683" s="21"/>
      <c r="B683" s="6"/>
      <c r="C683" s="5"/>
      <c r="D683" s="22" t="e">
        <f>LN(Table1[[#This Row],[BSE_SENSEX]]/C682)</f>
        <v>#DIV/0!</v>
      </c>
      <c r="E683" s="25">
        <f t="shared" ca="1" si="11"/>
        <v>0</v>
      </c>
    </row>
    <row r="684" spans="1:5" ht="25" customHeight="1" x14ac:dyDescent="0.3">
      <c r="A684" s="21"/>
      <c r="B684" s="6"/>
      <c r="C684" s="5"/>
      <c r="D684" s="22" t="e">
        <f>LN(Table1[[#This Row],[BSE_SENSEX]]/C683)</f>
        <v>#DIV/0!</v>
      </c>
      <c r="E684" s="25">
        <f t="shared" ca="1" si="11"/>
        <v>0</v>
      </c>
    </row>
    <row r="685" spans="1:5" ht="25" customHeight="1" x14ac:dyDescent="0.3">
      <c r="A685" s="21"/>
      <c r="B685" s="6"/>
      <c r="C685" s="5"/>
      <c r="D685" s="22" t="e">
        <f>LN(Table1[[#This Row],[BSE_SENSEX]]/C684)</f>
        <v>#DIV/0!</v>
      </c>
      <c r="E685" s="25">
        <f t="shared" ca="1" si="11"/>
        <v>0</v>
      </c>
    </row>
    <row r="686" spans="1:5" ht="25" customHeight="1" x14ac:dyDescent="0.3">
      <c r="A686" s="21"/>
      <c r="B686" s="6"/>
      <c r="C686" s="5"/>
      <c r="D686" s="22" t="e">
        <f>LN(Table1[[#This Row],[BSE_SENSEX]]/C685)</f>
        <v>#DIV/0!</v>
      </c>
      <c r="E686" s="25">
        <f t="shared" ca="1" si="11"/>
        <v>0</v>
      </c>
    </row>
    <row r="687" spans="1:5" ht="25" customHeight="1" x14ac:dyDescent="0.3">
      <c r="A687" s="21"/>
      <c r="B687" s="6"/>
      <c r="C687" s="5"/>
      <c r="D687" s="22" t="e">
        <f>LN(Table1[[#This Row],[BSE_SENSEX]]/C686)</f>
        <v>#DIV/0!</v>
      </c>
      <c r="E687" s="25">
        <f t="shared" ca="1" si="11"/>
        <v>0</v>
      </c>
    </row>
    <row r="688" spans="1:5" ht="25" customHeight="1" x14ac:dyDescent="0.3">
      <c r="A688" s="21"/>
      <c r="B688" s="6"/>
      <c r="C688" s="5"/>
      <c r="D688" s="22" t="e">
        <f>LN(Table1[[#This Row],[BSE_SENSEX]]/C687)</f>
        <v>#DIV/0!</v>
      </c>
      <c r="E688" s="25">
        <f t="shared" ca="1" si="11"/>
        <v>0</v>
      </c>
    </row>
    <row r="689" spans="1:5" ht="25" customHeight="1" x14ac:dyDescent="0.3">
      <c r="A689" s="21"/>
      <c r="B689" s="6"/>
      <c r="C689" s="5"/>
      <c r="D689" s="22" t="e">
        <f>LN(Table1[[#This Row],[BSE_SENSEX]]/C688)</f>
        <v>#DIV/0!</v>
      </c>
      <c r="E689" s="25">
        <f t="shared" ca="1" si="11"/>
        <v>0</v>
      </c>
    </row>
    <row r="690" spans="1:5" ht="25" customHeight="1" x14ac:dyDescent="0.3">
      <c r="A690" s="21"/>
      <c r="B690" s="6"/>
      <c r="C690" s="5"/>
      <c r="D690" s="22" t="e">
        <f>LN(Table1[[#This Row],[BSE_SENSEX]]/C689)</f>
        <v>#DIV/0!</v>
      </c>
      <c r="E690" s="25">
        <f t="shared" ca="1" si="11"/>
        <v>0</v>
      </c>
    </row>
    <row r="691" spans="1:5" ht="25" customHeight="1" x14ac:dyDescent="0.3">
      <c r="A691" s="21"/>
      <c r="B691" s="6"/>
      <c r="C691" s="5"/>
      <c r="D691" s="22" t="e">
        <f>LN(Table1[[#This Row],[BSE_SENSEX]]/C690)</f>
        <v>#DIV/0!</v>
      </c>
      <c r="E691" s="25">
        <f t="shared" ca="1" si="11"/>
        <v>0</v>
      </c>
    </row>
    <row r="692" spans="1:5" ht="25" customHeight="1" x14ac:dyDescent="0.3">
      <c r="A692" s="21"/>
      <c r="B692" s="6"/>
      <c r="C692" s="5"/>
      <c r="D692" s="22" t="e">
        <f>LN(Table1[[#This Row],[BSE_SENSEX]]/C691)</f>
        <v>#DIV/0!</v>
      </c>
      <c r="E692" s="25">
        <f t="shared" ca="1" si="11"/>
        <v>0</v>
      </c>
    </row>
    <row r="693" spans="1:5" ht="25" customHeight="1" x14ac:dyDescent="0.3">
      <c r="A693" s="21"/>
      <c r="B693" s="6"/>
      <c r="C693" s="5"/>
      <c r="D693" s="22" t="e">
        <f>LN(Table1[[#This Row],[BSE_SENSEX]]/C692)</f>
        <v>#DIV/0!</v>
      </c>
      <c r="E693" s="25">
        <f t="shared" ca="1" si="11"/>
        <v>0</v>
      </c>
    </row>
    <row r="694" spans="1:5" ht="25" customHeight="1" x14ac:dyDescent="0.3">
      <c r="A694" s="21"/>
      <c r="B694" s="6"/>
      <c r="C694" s="5"/>
      <c r="D694" s="22" t="e">
        <f>LN(Table1[[#This Row],[BSE_SENSEX]]/C693)</f>
        <v>#DIV/0!</v>
      </c>
      <c r="E694" s="25">
        <f t="shared" ca="1" si="11"/>
        <v>0</v>
      </c>
    </row>
    <row r="695" spans="1:5" ht="25" customHeight="1" x14ac:dyDescent="0.3">
      <c r="A695" s="21"/>
      <c r="B695" s="6"/>
      <c r="C695" s="5"/>
      <c r="D695" s="22" t="e">
        <f>LN(Table1[[#This Row],[BSE_SENSEX]]/C694)</f>
        <v>#DIV/0!</v>
      </c>
      <c r="E695" s="25">
        <f t="shared" ca="1" si="11"/>
        <v>0</v>
      </c>
    </row>
    <row r="696" spans="1:5" ht="25" customHeight="1" x14ac:dyDescent="0.3">
      <c r="A696" s="21"/>
      <c r="B696" s="6"/>
      <c r="C696" s="5"/>
      <c r="D696" s="22" t="e">
        <f>LN(Table1[[#This Row],[BSE_SENSEX]]/C695)</f>
        <v>#DIV/0!</v>
      </c>
      <c r="E696" s="25">
        <f t="shared" ca="1" si="11"/>
        <v>0</v>
      </c>
    </row>
    <row r="697" spans="1:5" ht="25" customHeight="1" x14ac:dyDescent="0.3">
      <c r="A697" s="21"/>
      <c r="B697" s="6"/>
      <c r="C697" s="5"/>
      <c r="D697" s="22" t="e">
        <f>LN(Table1[[#This Row],[BSE_SENSEX]]/C696)</f>
        <v>#DIV/0!</v>
      </c>
      <c r="E697" s="25">
        <f t="shared" ca="1" si="11"/>
        <v>0</v>
      </c>
    </row>
    <row r="698" spans="1:5" ht="25" customHeight="1" x14ac:dyDescent="0.3">
      <c r="A698" s="21"/>
      <c r="B698" s="6"/>
      <c r="C698" s="5"/>
      <c r="D698" s="22" t="e">
        <f>LN(Table1[[#This Row],[BSE_SENSEX]]/C697)</f>
        <v>#DIV/0!</v>
      </c>
      <c r="E698" s="25">
        <f t="shared" ca="1" si="11"/>
        <v>0</v>
      </c>
    </row>
    <row r="699" spans="1:5" ht="25" customHeight="1" x14ac:dyDescent="0.3">
      <c r="A699" s="21"/>
      <c r="B699" s="6"/>
      <c r="C699" s="5"/>
      <c r="D699" s="22" t="e">
        <f>LN(Table1[[#This Row],[BSE_SENSEX]]/C698)</f>
        <v>#DIV/0!</v>
      </c>
      <c r="E699" s="25">
        <f t="shared" ca="1" si="11"/>
        <v>0</v>
      </c>
    </row>
    <row r="700" spans="1:5" ht="25" customHeight="1" x14ac:dyDescent="0.3">
      <c r="A700" s="21"/>
      <c r="B700" s="6"/>
      <c r="C700" s="5"/>
      <c r="D700" s="22" t="e">
        <f>LN(Table1[[#This Row],[BSE_SENSEX]]/C699)</f>
        <v>#DIV/0!</v>
      </c>
      <c r="E700" s="25">
        <f t="shared" ca="1" si="11"/>
        <v>0</v>
      </c>
    </row>
    <row r="701" spans="1:5" ht="25" customHeight="1" x14ac:dyDescent="0.3">
      <c r="A701" s="21"/>
      <c r="B701" s="6"/>
      <c r="C701" s="5"/>
      <c r="D701" s="22" t="e">
        <f>LN(Table1[[#This Row],[BSE_SENSEX]]/C700)</f>
        <v>#DIV/0!</v>
      </c>
      <c r="E701" s="25">
        <f t="shared" ca="1" si="11"/>
        <v>0</v>
      </c>
    </row>
    <row r="702" spans="1:5" ht="25" customHeight="1" x14ac:dyDescent="0.3">
      <c r="A702" s="21"/>
      <c r="B702" s="6"/>
      <c r="C702" s="5"/>
      <c r="D702" s="22" t="e">
        <f>LN(Table1[[#This Row],[BSE_SENSEX]]/C701)</f>
        <v>#DIV/0!</v>
      </c>
      <c r="E702" s="25">
        <f t="shared" ca="1" si="11"/>
        <v>0</v>
      </c>
    </row>
    <row r="703" spans="1:5" ht="25" customHeight="1" x14ac:dyDescent="0.3">
      <c r="A703" s="21"/>
      <c r="B703" s="6"/>
      <c r="C703" s="5"/>
      <c r="D703" s="22" t="e">
        <f>LN(Table1[[#This Row],[BSE_SENSEX]]/C702)</f>
        <v>#DIV/0!</v>
      </c>
      <c r="E703" s="25">
        <f t="shared" ca="1" si="11"/>
        <v>0</v>
      </c>
    </row>
    <row r="704" spans="1:5" ht="25" customHeight="1" x14ac:dyDescent="0.3">
      <c r="A704" s="21"/>
      <c r="B704" s="6"/>
      <c r="C704" s="5"/>
      <c r="D704" s="22" t="e">
        <f>LN(Table1[[#This Row],[BSE_SENSEX]]/C703)</f>
        <v>#DIV/0!</v>
      </c>
      <c r="E704" s="25">
        <f t="shared" ca="1" si="11"/>
        <v>0</v>
      </c>
    </row>
    <row r="705" spans="1:5" ht="25" customHeight="1" x14ac:dyDescent="0.3">
      <c r="A705" s="21"/>
      <c r="B705" s="6"/>
      <c r="C705" s="5"/>
      <c r="D705" s="22" t="e">
        <f>LN(Table1[[#This Row],[BSE_SENSEX]]/C704)</f>
        <v>#DIV/0!</v>
      </c>
      <c r="E705" s="25">
        <f t="shared" ca="1" si="11"/>
        <v>0</v>
      </c>
    </row>
    <row r="706" spans="1:5" ht="25" customHeight="1" x14ac:dyDescent="0.3">
      <c r="A706" s="21"/>
      <c r="B706" s="6"/>
      <c r="C706" s="5"/>
      <c r="D706" s="22" t="e">
        <f>LN(Table1[[#This Row],[BSE_SENSEX]]/C705)</f>
        <v>#DIV/0!</v>
      </c>
      <c r="E706" s="25">
        <f t="shared" ca="1" si="11"/>
        <v>0</v>
      </c>
    </row>
    <row r="707" spans="1:5" ht="25" customHeight="1" x14ac:dyDescent="0.3">
      <c r="A707" s="21"/>
      <c r="B707" s="6"/>
      <c r="C707" s="5"/>
      <c r="D707" s="22" t="e">
        <f>LN(Table1[[#This Row],[BSE_SENSEX]]/C706)</f>
        <v>#DIV/0!</v>
      </c>
      <c r="E707" s="25">
        <f t="shared" ca="1" si="11"/>
        <v>0</v>
      </c>
    </row>
    <row r="708" spans="1:5" ht="25" customHeight="1" x14ac:dyDescent="0.3">
      <c r="A708" s="21"/>
      <c r="B708" s="6"/>
      <c r="C708" s="5"/>
      <c r="D708" s="22" t="e">
        <f>LN(Table1[[#This Row],[BSE_SENSEX]]/C707)</f>
        <v>#DIV/0!</v>
      </c>
      <c r="E708" s="25">
        <f t="shared" ref="E708:E771" ca="1" si="12">C707+C707*M706+M707*NORMSINV(RAND())*C707</f>
        <v>0</v>
      </c>
    </row>
    <row r="709" spans="1:5" ht="25" customHeight="1" x14ac:dyDescent="0.3">
      <c r="A709" s="21"/>
      <c r="B709" s="6"/>
      <c r="C709" s="5"/>
      <c r="D709" s="22" t="e">
        <f>LN(Table1[[#This Row],[BSE_SENSEX]]/C708)</f>
        <v>#DIV/0!</v>
      </c>
      <c r="E709" s="25">
        <f t="shared" ca="1" si="12"/>
        <v>0</v>
      </c>
    </row>
    <row r="710" spans="1:5" ht="25" customHeight="1" x14ac:dyDescent="0.3">
      <c r="A710" s="21"/>
      <c r="B710" s="6"/>
      <c r="C710" s="5"/>
      <c r="D710" s="22" t="e">
        <f>LN(Table1[[#This Row],[BSE_SENSEX]]/C709)</f>
        <v>#DIV/0!</v>
      </c>
      <c r="E710" s="25">
        <f t="shared" ca="1" si="12"/>
        <v>0</v>
      </c>
    </row>
    <row r="711" spans="1:5" ht="25" customHeight="1" x14ac:dyDescent="0.3">
      <c r="A711" s="21"/>
      <c r="B711" s="6"/>
      <c r="C711" s="5"/>
      <c r="D711" s="22" t="e">
        <f>LN(Table1[[#This Row],[BSE_SENSEX]]/C710)</f>
        <v>#DIV/0!</v>
      </c>
      <c r="E711" s="25">
        <f t="shared" ca="1" si="12"/>
        <v>0</v>
      </c>
    </row>
    <row r="712" spans="1:5" ht="25" customHeight="1" x14ac:dyDescent="0.3">
      <c r="A712" s="21"/>
      <c r="B712" s="6"/>
      <c r="C712" s="5"/>
      <c r="D712" s="22" t="e">
        <f>LN(Table1[[#This Row],[BSE_SENSEX]]/C711)</f>
        <v>#DIV/0!</v>
      </c>
      <c r="E712" s="25">
        <f t="shared" ca="1" si="12"/>
        <v>0</v>
      </c>
    </row>
    <row r="713" spans="1:5" ht="25" customHeight="1" x14ac:dyDescent="0.3">
      <c r="A713" s="21"/>
      <c r="B713" s="6"/>
      <c r="C713" s="5"/>
      <c r="D713" s="22" t="e">
        <f>LN(Table1[[#This Row],[BSE_SENSEX]]/C712)</f>
        <v>#DIV/0!</v>
      </c>
      <c r="E713" s="25">
        <f t="shared" ca="1" si="12"/>
        <v>0</v>
      </c>
    </row>
    <row r="714" spans="1:5" ht="25" customHeight="1" x14ac:dyDescent="0.3">
      <c r="A714" s="21"/>
      <c r="B714" s="6"/>
      <c r="C714" s="5"/>
      <c r="D714" s="22" t="e">
        <f>LN(Table1[[#This Row],[BSE_SENSEX]]/C713)</f>
        <v>#DIV/0!</v>
      </c>
      <c r="E714" s="25">
        <f t="shared" ca="1" si="12"/>
        <v>0</v>
      </c>
    </row>
    <row r="715" spans="1:5" ht="25" customHeight="1" x14ac:dyDescent="0.3">
      <c r="A715" s="21"/>
      <c r="B715" s="6"/>
      <c r="C715" s="5"/>
      <c r="D715" s="22" t="e">
        <f>LN(Table1[[#This Row],[BSE_SENSEX]]/C714)</f>
        <v>#DIV/0!</v>
      </c>
      <c r="E715" s="25">
        <f t="shared" ca="1" si="12"/>
        <v>0</v>
      </c>
    </row>
    <row r="716" spans="1:5" ht="25" customHeight="1" x14ac:dyDescent="0.3">
      <c r="A716" s="21"/>
      <c r="B716" s="6"/>
      <c r="C716" s="5"/>
      <c r="D716" s="22" t="e">
        <f>LN(Table1[[#This Row],[BSE_SENSEX]]/C715)</f>
        <v>#DIV/0!</v>
      </c>
      <c r="E716" s="25">
        <f t="shared" ca="1" si="12"/>
        <v>0</v>
      </c>
    </row>
    <row r="717" spans="1:5" ht="25" customHeight="1" x14ac:dyDescent="0.3">
      <c r="A717" s="21"/>
      <c r="B717" s="6"/>
      <c r="C717" s="5"/>
      <c r="D717" s="22" t="e">
        <f>LN(Table1[[#This Row],[BSE_SENSEX]]/C716)</f>
        <v>#DIV/0!</v>
      </c>
      <c r="E717" s="25">
        <f t="shared" ca="1" si="12"/>
        <v>0</v>
      </c>
    </row>
    <row r="718" spans="1:5" ht="25" customHeight="1" x14ac:dyDescent="0.3">
      <c r="A718" s="21"/>
      <c r="B718" s="6"/>
      <c r="C718" s="5"/>
      <c r="D718" s="22" t="e">
        <f>LN(Table1[[#This Row],[BSE_SENSEX]]/C717)</f>
        <v>#DIV/0!</v>
      </c>
      <c r="E718" s="25">
        <f t="shared" ca="1" si="12"/>
        <v>0</v>
      </c>
    </row>
    <row r="719" spans="1:5" ht="25" customHeight="1" x14ac:dyDescent="0.3">
      <c r="A719" s="21"/>
      <c r="B719" s="6"/>
      <c r="C719" s="5"/>
      <c r="D719" s="22" t="e">
        <f>LN(Table1[[#This Row],[BSE_SENSEX]]/C718)</f>
        <v>#DIV/0!</v>
      </c>
      <c r="E719" s="25">
        <f t="shared" ca="1" si="12"/>
        <v>0</v>
      </c>
    </row>
    <row r="720" spans="1:5" ht="25" customHeight="1" x14ac:dyDescent="0.3">
      <c r="A720" s="21"/>
      <c r="B720" s="6"/>
      <c r="C720" s="5"/>
      <c r="D720" s="22" t="e">
        <f>LN(Table1[[#This Row],[BSE_SENSEX]]/C719)</f>
        <v>#DIV/0!</v>
      </c>
      <c r="E720" s="25">
        <f t="shared" ca="1" si="12"/>
        <v>0</v>
      </c>
    </row>
    <row r="721" spans="1:5" ht="25" customHeight="1" x14ac:dyDescent="0.3">
      <c r="A721" s="21"/>
      <c r="B721" s="6"/>
      <c r="C721" s="5"/>
      <c r="D721" s="22" t="e">
        <f>LN(Table1[[#This Row],[BSE_SENSEX]]/C720)</f>
        <v>#DIV/0!</v>
      </c>
      <c r="E721" s="25">
        <f t="shared" ca="1" si="12"/>
        <v>0</v>
      </c>
    </row>
    <row r="722" spans="1:5" ht="25" customHeight="1" x14ac:dyDescent="0.3">
      <c r="A722" s="21"/>
      <c r="B722" s="6"/>
      <c r="C722" s="5"/>
      <c r="D722" s="22" t="e">
        <f>LN(Table1[[#This Row],[BSE_SENSEX]]/C721)</f>
        <v>#DIV/0!</v>
      </c>
      <c r="E722" s="25">
        <f t="shared" ca="1" si="12"/>
        <v>0</v>
      </c>
    </row>
    <row r="723" spans="1:5" ht="25" customHeight="1" x14ac:dyDescent="0.3">
      <c r="A723" s="21"/>
      <c r="B723" s="6"/>
      <c r="C723" s="5"/>
      <c r="D723" s="22" t="e">
        <f>LN(Table1[[#This Row],[BSE_SENSEX]]/C722)</f>
        <v>#DIV/0!</v>
      </c>
      <c r="E723" s="25">
        <f t="shared" ca="1" si="12"/>
        <v>0</v>
      </c>
    </row>
    <row r="724" spans="1:5" ht="25" customHeight="1" x14ac:dyDescent="0.3">
      <c r="A724" s="21"/>
      <c r="B724" s="6"/>
      <c r="C724" s="5"/>
      <c r="D724" s="22" t="e">
        <f>LN(Table1[[#This Row],[BSE_SENSEX]]/C723)</f>
        <v>#DIV/0!</v>
      </c>
      <c r="E724" s="25">
        <f t="shared" ca="1" si="12"/>
        <v>0</v>
      </c>
    </row>
    <row r="725" spans="1:5" ht="25" customHeight="1" x14ac:dyDescent="0.3">
      <c r="A725" s="21"/>
      <c r="B725" s="6"/>
      <c r="C725" s="5"/>
      <c r="D725" s="22" t="e">
        <f>LN(Table1[[#This Row],[BSE_SENSEX]]/C724)</f>
        <v>#DIV/0!</v>
      </c>
      <c r="E725" s="25">
        <f t="shared" ca="1" si="12"/>
        <v>0</v>
      </c>
    </row>
    <row r="726" spans="1:5" ht="25" customHeight="1" x14ac:dyDescent="0.3">
      <c r="A726" s="21"/>
      <c r="B726" s="6"/>
      <c r="C726" s="5"/>
      <c r="D726" s="22" t="e">
        <f>LN(Table1[[#This Row],[BSE_SENSEX]]/C725)</f>
        <v>#DIV/0!</v>
      </c>
      <c r="E726" s="25">
        <f t="shared" ca="1" si="12"/>
        <v>0</v>
      </c>
    </row>
    <row r="727" spans="1:5" ht="25" customHeight="1" x14ac:dyDescent="0.3">
      <c r="A727" s="21"/>
      <c r="B727" s="6"/>
      <c r="C727" s="5"/>
      <c r="D727" s="22" t="e">
        <f>LN(Table1[[#This Row],[BSE_SENSEX]]/C726)</f>
        <v>#DIV/0!</v>
      </c>
      <c r="E727" s="25">
        <f t="shared" ca="1" si="12"/>
        <v>0</v>
      </c>
    </row>
    <row r="728" spans="1:5" ht="25" customHeight="1" x14ac:dyDescent="0.3">
      <c r="A728" s="21"/>
      <c r="B728" s="6"/>
      <c r="C728" s="5"/>
      <c r="D728" s="22" t="e">
        <f>LN(Table1[[#This Row],[BSE_SENSEX]]/C727)</f>
        <v>#DIV/0!</v>
      </c>
      <c r="E728" s="25">
        <f t="shared" ca="1" si="12"/>
        <v>0</v>
      </c>
    </row>
    <row r="729" spans="1:5" ht="25" customHeight="1" x14ac:dyDescent="0.3">
      <c r="A729" s="21"/>
      <c r="B729" s="6"/>
      <c r="C729" s="5"/>
      <c r="D729" s="22" t="e">
        <f>LN(Table1[[#This Row],[BSE_SENSEX]]/C728)</f>
        <v>#DIV/0!</v>
      </c>
      <c r="E729" s="25">
        <f t="shared" ca="1" si="12"/>
        <v>0</v>
      </c>
    </row>
    <row r="730" spans="1:5" ht="25" customHeight="1" x14ac:dyDescent="0.3">
      <c r="A730" s="21"/>
      <c r="B730" s="6"/>
      <c r="C730" s="5"/>
      <c r="D730" s="22" t="e">
        <f>LN(Table1[[#This Row],[BSE_SENSEX]]/C729)</f>
        <v>#DIV/0!</v>
      </c>
      <c r="E730" s="25">
        <f t="shared" ca="1" si="12"/>
        <v>0</v>
      </c>
    </row>
    <row r="731" spans="1:5" ht="25" customHeight="1" x14ac:dyDescent="0.3">
      <c r="A731" s="21"/>
      <c r="B731" s="6"/>
      <c r="C731" s="5"/>
      <c r="D731" s="22" t="e">
        <f>LN(Table1[[#This Row],[BSE_SENSEX]]/C730)</f>
        <v>#DIV/0!</v>
      </c>
      <c r="E731" s="25">
        <f t="shared" ca="1" si="12"/>
        <v>0</v>
      </c>
    </row>
    <row r="732" spans="1:5" ht="25" customHeight="1" x14ac:dyDescent="0.3">
      <c r="A732" s="21"/>
      <c r="B732" s="6"/>
      <c r="C732" s="5"/>
      <c r="D732" s="22" t="e">
        <f>LN(Table1[[#This Row],[BSE_SENSEX]]/C731)</f>
        <v>#DIV/0!</v>
      </c>
      <c r="E732" s="25">
        <f t="shared" ca="1" si="12"/>
        <v>0</v>
      </c>
    </row>
    <row r="733" spans="1:5" ht="25" customHeight="1" x14ac:dyDescent="0.3">
      <c r="A733" s="21"/>
      <c r="B733" s="6"/>
      <c r="C733" s="5"/>
      <c r="D733" s="22" t="e">
        <f>LN(Table1[[#This Row],[BSE_SENSEX]]/C732)</f>
        <v>#DIV/0!</v>
      </c>
      <c r="E733" s="25">
        <f t="shared" ca="1" si="12"/>
        <v>0</v>
      </c>
    </row>
    <row r="734" spans="1:5" ht="25" customHeight="1" x14ac:dyDescent="0.3">
      <c r="A734" s="21"/>
      <c r="B734" s="6"/>
      <c r="C734" s="5"/>
      <c r="D734" s="22" t="e">
        <f>LN(Table1[[#This Row],[BSE_SENSEX]]/C733)</f>
        <v>#DIV/0!</v>
      </c>
      <c r="E734" s="25">
        <f t="shared" ca="1" si="12"/>
        <v>0</v>
      </c>
    </row>
    <row r="735" spans="1:5" ht="25" customHeight="1" x14ac:dyDescent="0.3">
      <c r="A735" s="21"/>
      <c r="B735" s="6"/>
      <c r="C735" s="5"/>
      <c r="D735" s="22" t="e">
        <f>LN(Table1[[#This Row],[BSE_SENSEX]]/C734)</f>
        <v>#DIV/0!</v>
      </c>
      <c r="E735" s="25">
        <f t="shared" ca="1" si="12"/>
        <v>0</v>
      </c>
    </row>
    <row r="736" spans="1:5" ht="25" customHeight="1" x14ac:dyDescent="0.3">
      <c r="A736" s="21"/>
      <c r="B736" s="6"/>
      <c r="C736" s="5"/>
      <c r="D736" s="22" t="e">
        <f>LN(Table1[[#This Row],[BSE_SENSEX]]/C735)</f>
        <v>#DIV/0!</v>
      </c>
      <c r="E736" s="25">
        <f t="shared" ca="1" si="12"/>
        <v>0</v>
      </c>
    </row>
    <row r="737" spans="1:5" ht="25" customHeight="1" x14ac:dyDescent="0.3">
      <c r="A737" s="21"/>
      <c r="B737" s="6"/>
      <c r="C737" s="5"/>
      <c r="D737" s="22" t="e">
        <f>LN(Table1[[#This Row],[BSE_SENSEX]]/C736)</f>
        <v>#DIV/0!</v>
      </c>
      <c r="E737" s="25">
        <f t="shared" ca="1" si="12"/>
        <v>0</v>
      </c>
    </row>
    <row r="738" spans="1:5" ht="25" customHeight="1" x14ac:dyDescent="0.3">
      <c r="A738" s="21"/>
      <c r="B738" s="6"/>
      <c r="C738" s="5"/>
      <c r="D738" s="22" t="e">
        <f>LN(Table1[[#This Row],[BSE_SENSEX]]/C737)</f>
        <v>#DIV/0!</v>
      </c>
      <c r="E738" s="25">
        <f t="shared" ca="1" si="12"/>
        <v>0</v>
      </c>
    </row>
    <row r="739" spans="1:5" ht="25" customHeight="1" x14ac:dyDescent="0.3">
      <c r="A739" s="21"/>
      <c r="B739" s="6"/>
      <c r="C739" s="5"/>
      <c r="D739" s="22" t="e">
        <f>LN(Table1[[#This Row],[BSE_SENSEX]]/C738)</f>
        <v>#DIV/0!</v>
      </c>
      <c r="E739" s="25">
        <f t="shared" ca="1" si="12"/>
        <v>0</v>
      </c>
    </row>
    <row r="740" spans="1:5" ht="25" customHeight="1" x14ac:dyDescent="0.3">
      <c r="A740" s="21"/>
      <c r="B740" s="6"/>
      <c r="C740" s="5"/>
      <c r="D740" s="22" t="e">
        <f>LN(Table1[[#This Row],[BSE_SENSEX]]/C739)</f>
        <v>#DIV/0!</v>
      </c>
      <c r="E740" s="25">
        <f t="shared" ca="1" si="12"/>
        <v>0</v>
      </c>
    </row>
    <row r="741" spans="1:5" ht="25" customHeight="1" x14ac:dyDescent="0.3">
      <c r="A741" s="21"/>
      <c r="B741" s="6"/>
      <c r="C741" s="5"/>
      <c r="D741" s="22" t="e">
        <f>LN(Table1[[#This Row],[BSE_SENSEX]]/C740)</f>
        <v>#DIV/0!</v>
      </c>
      <c r="E741" s="25">
        <f t="shared" ca="1" si="12"/>
        <v>0</v>
      </c>
    </row>
    <row r="742" spans="1:5" ht="25" customHeight="1" x14ac:dyDescent="0.3">
      <c r="A742" s="21"/>
      <c r="B742" s="6"/>
      <c r="C742" s="5"/>
      <c r="D742" s="22" t="e">
        <f>LN(Table1[[#This Row],[BSE_SENSEX]]/C741)</f>
        <v>#DIV/0!</v>
      </c>
      <c r="E742" s="25">
        <f t="shared" ca="1" si="12"/>
        <v>0</v>
      </c>
    </row>
    <row r="743" spans="1:5" ht="25" customHeight="1" x14ac:dyDescent="0.3">
      <c r="A743" s="21"/>
      <c r="B743" s="6"/>
      <c r="C743" s="5"/>
      <c r="D743" s="22" t="e">
        <f>LN(Table1[[#This Row],[BSE_SENSEX]]/C742)</f>
        <v>#DIV/0!</v>
      </c>
      <c r="E743" s="25">
        <f t="shared" ca="1" si="12"/>
        <v>0</v>
      </c>
    </row>
    <row r="744" spans="1:5" ht="25" customHeight="1" x14ac:dyDescent="0.3">
      <c r="A744" s="21"/>
      <c r="B744" s="6"/>
      <c r="C744" s="5"/>
      <c r="D744" s="22" t="e">
        <f>LN(Table1[[#This Row],[BSE_SENSEX]]/C743)</f>
        <v>#DIV/0!</v>
      </c>
      <c r="E744" s="25">
        <f t="shared" ca="1" si="12"/>
        <v>0</v>
      </c>
    </row>
    <row r="745" spans="1:5" ht="25" customHeight="1" x14ac:dyDescent="0.3">
      <c r="A745" s="21"/>
      <c r="B745" s="6"/>
      <c r="C745" s="5"/>
      <c r="D745" s="22" t="e">
        <f>LN(Table1[[#This Row],[BSE_SENSEX]]/C744)</f>
        <v>#DIV/0!</v>
      </c>
      <c r="E745" s="25">
        <f t="shared" ca="1" si="12"/>
        <v>0</v>
      </c>
    </row>
    <row r="746" spans="1:5" ht="25" customHeight="1" x14ac:dyDescent="0.3">
      <c r="A746" s="21"/>
      <c r="B746" s="6"/>
      <c r="C746" s="5"/>
      <c r="D746" s="22" t="e">
        <f>LN(Table1[[#This Row],[BSE_SENSEX]]/C745)</f>
        <v>#DIV/0!</v>
      </c>
      <c r="E746" s="25">
        <f t="shared" ca="1" si="12"/>
        <v>0</v>
      </c>
    </row>
    <row r="747" spans="1:5" ht="25" customHeight="1" x14ac:dyDescent="0.3">
      <c r="A747" s="21"/>
      <c r="B747" s="6"/>
      <c r="C747" s="5"/>
      <c r="D747" s="22" t="e">
        <f>LN(Table1[[#This Row],[BSE_SENSEX]]/C746)</f>
        <v>#DIV/0!</v>
      </c>
      <c r="E747" s="25">
        <f t="shared" ca="1" si="12"/>
        <v>0</v>
      </c>
    </row>
    <row r="748" spans="1:5" ht="25" customHeight="1" x14ac:dyDescent="0.3">
      <c r="A748" s="21"/>
      <c r="B748" s="6"/>
      <c r="C748" s="5"/>
      <c r="D748" s="22" t="e">
        <f>LN(Table1[[#This Row],[BSE_SENSEX]]/C747)</f>
        <v>#DIV/0!</v>
      </c>
      <c r="E748" s="25">
        <f t="shared" ca="1" si="12"/>
        <v>0</v>
      </c>
    </row>
    <row r="749" spans="1:5" ht="25" customHeight="1" x14ac:dyDescent="0.3">
      <c r="A749" s="21"/>
      <c r="B749" s="6"/>
      <c r="C749" s="5"/>
      <c r="D749" s="22" t="e">
        <f>LN(Table1[[#This Row],[BSE_SENSEX]]/C748)</f>
        <v>#DIV/0!</v>
      </c>
      <c r="E749" s="25">
        <f t="shared" ca="1" si="12"/>
        <v>0</v>
      </c>
    </row>
    <row r="750" spans="1:5" ht="25" customHeight="1" x14ac:dyDescent="0.3">
      <c r="A750" s="21"/>
      <c r="B750" s="6"/>
      <c r="C750" s="5"/>
      <c r="D750" s="22" t="e">
        <f>LN(Table1[[#This Row],[BSE_SENSEX]]/C749)</f>
        <v>#DIV/0!</v>
      </c>
      <c r="E750" s="25">
        <f t="shared" ca="1" si="12"/>
        <v>0</v>
      </c>
    </row>
    <row r="751" spans="1:5" ht="25" customHeight="1" x14ac:dyDescent="0.3">
      <c r="A751" s="21"/>
      <c r="B751" s="6"/>
      <c r="C751" s="5"/>
      <c r="D751" s="22" t="e">
        <f>LN(Table1[[#This Row],[BSE_SENSEX]]/C750)</f>
        <v>#DIV/0!</v>
      </c>
      <c r="E751" s="25">
        <f t="shared" ca="1" si="12"/>
        <v>0</v>
      </c>
    </row>
    <row r="752" spans="1:5" ht="25" customHeight="1" x14ac:dyDescent="0.3">
      <c r="A752" s="21"/>
      <c r="B752" s="6"/>
      <c r="C752" s="5"/>
      <c r="D752" s="22" t="e">
        <f>LN(Table1[[#This Row],[BSE_SENSEX]]/C751)</f>
        <v>#DIV/0!</v>
      </c>
      <c r="E752" s="25">
        <f t="shared" ca="1" si="12"/>
        <v>0</v>
      </c>
    </row>
    <row r="753" spans="1:5" ht="25" customHeight="1" x14ac:dyDescent="0.3">
      <c r="A753" s="21"/>
      <c r="B753" s="6"/>
      <c r="C753" s="5"/>
      <c r="D753" s="22" t="e">
        <f>LN(Table1[[#This Row],[BSE_SENSEX]]/C752)</f>
        <v>#DIV/0!</v>
      </c>
      <c r="E753" s="25">
        <f t="shared" ca="1" si="12"/>
        <v>0</v>
      </c>
    </row>
    <row r="754" spans="1:5" ht="25" customHeight="1" x14ac:dyDescent="0.3">
      <c r="A754" s="21"/>
      <c r="B754" s="6"/>
      <c r="C754" s="5"/>
      <c r="D754" s="22" t="e">
        <f>LN(Table1[[#This Row],[BSE_SENSEX]]/C753)</f>
        <v>#DIV/0!</v>
      </c>
      <c r="E754" s="25">
        <f t="shared" ca="1" si="12"/>
        <v>0</v>
      </c>
    </row>
    <row r="755" spans="1:5" ht="25" customHeight="1" x14ac:dyDescent="0.3">
      <c r="A755" s="21"/>
      <c r="B755" s="6"/>
      <c r="C755" s="5"/>
      <c r="D755" s="22" t="e">
        <f>LN(Table1[[#This Row],[BSE_SENSEX]]/C754)</f>
        <v>#DIV/0!</v>
      </c>
      <c r="E755" s="25">
        <f t="shared" ca="1" si="12"/>
        <v>0</v>
      </c>
    </row>
    <row r="756" spans="1:5" ht="25" customHeight="1" x14ac:dyDescent="0.3">
      <c r="A756" s="21"/>
      <c r="B756" s="6"/>
      <c r="C756" s="5"/>
      <c r="D756" s="22" t="e">
        <f>LN(Table1[[#This Row],[BSE_SENSEX]]/C755)</f>
        <v>#DIV/0!</v>
      </c>
      <c r="E756" s="25">
        <f t="shared" ca="1" si="12"/>
        <v>0</v>
      </c>
    </row>
    <row r="757" spans="1:5" ht="25" customHeight="1" x14ac:dyDescent="0.3">
      <c r="A757" s="21"/>
      <c r="B757" s="6"/>
      <c r="C757" s="5"/>
      <c r="D757" s="22" t="e">
        <f>LN(Table1[[#This Row],[BSE_SENSEX]]/C756)</f>
        <v>#DIV/0!</v>
      </c>
      <c r="E757" s="25">
        <f t="shared" ca="1" si="12"/>
        <v>0</v>
      </c>
    </row>
    <row r="758" spans="1:5" ht="25" customHeight="1" x14ac:dyDescent="0.3">
      <c r="A758" s="21"/>
      <c r="B758" s="6"/>
      <c r="C758" s="5"/>
      <c r="D758" s="22" t="e">
        <f>LN(Table1[[#This Row],[BSE_SENSEX]]/C757)</f>
        <v>#DIV/0!</v>
      </c>
      <c r="E758" s="25">
        <f t="shared" ca="1" si="12"/>
        <v>0</v>
      </c>
    </row>
    <row r="759" spans="1:5" ht="25" customHeight="1" x14ac:dyDescent="0.3">
      <c r="A759" s="21"/>
      <c r="B759" s="6"/>
      <c r="C759" s="5"/>
      <c r="D759" s="22" t="e">
        <f>LN(Table1[[#This Row],[BSE_SENSEX]]/C758)</f>
        <v>#DIV/0!</v>
      </c>
      <c r="E759" s="25">
        <f t="shared" ca="1" si="12"/>
        <v>0</v>
      </c>
    </row>
    <row r="760" spans="1:5" ht="25" customHeight="1" x14ac:dyDescent="0.3">
      <c r="A760" s="21"/>
      <c r="B760" s="6"/>
      <c r="C760" s="5"/>
      <c r="D760" s="22" t="e">
        <f>LN(Table1[[#This Row],[BSE_SENSEX]]/C759)</f>
        <v>#DIV/0!</v>
      </c>
      <c r="E760" s="25">
        <f t="shared" ca="1" si="12"/>
        <v>0</v>
      </c>
    </row>
    <row r="761" spans="1:5" ht="25" customHeight="1" x14ac:dyDescent="0.3">
      <c r="A761" s="21"/>
      <c r="B761" s="6"/>
      <c r="C761" s="5"/>
      <c r="D761" s="22" t="e">
        <f>LN(Table1[[#This Row],[BSE_SENSEX]]/C760)</f>
        <v>#DIV/0!</v>
      </c>
      <c r="E761" s="25">
        <f t="shared" ca="1" si="12"/>
        <v>0</v>
      </c>
    </row>
    <row r="762" spans="1:5" ht="25" customHeight="1" x14ac:dyDescent="0.3">
      <c r="A762" s="21"/>
      <c r="B762" s="6"/>
      <c r="C762" s="5"/>
      <c r="D762" s="22" t="e">
        <f>LN(Table1[[#This Row],[BSE_SENSEX]]/C761)</f>
        <v>#DIV/0!</v>
      </c>
      <c r="E762" s="25">
        <f t="shared" ca="1" si="12"/>
        <v>0</v>
      </c>
    </row>
    <row r="763" spans="1:5" ht="25" customHeight="1" x14ac:dyDescent="0.3">
      <c r="A763" s="21"/>
      <c r="B763" s="6"/>
      <c r="C763" s="5"/>
      <c r="D763" s="22" t="e">
        <f>LN(Table1[[#This Row],[BSE_SENSEX]]/C762)</f>
        <v>#DIV/0!</v>
      </c>
      <c r="E763" s="25">
        <f t="shared" ca="1" si="12"/>
        <v>0</v>
      </c>
    </row>
    <row r="764" spans="1:5" ht="25" customHeight="1" x14ac:dyDescent="0.3">
      <c r="A764" s="21"/>
      <c r="B764" s="6"/>
      <c r="C764" s="5"/>
      <c r="D764" s="22" t="e">
        <f>LN(Table1[[#This Row],[BSE_SENSEX]]/C763)</f>
        <v>#DIV/0!</v>
      </c>
      <c r="E764" s="25">
        <f t="shared" ca="1" si="12"/>
        <v>0</v>
      </c>
    </row>
    <row r="765" spans="1:5" ht="25" customHeight="1" x14ac:dyDescent="0.3">
      <c r="A765" s="21"/>
      <c r="B765" s="6"/>
      <c r="C765" s="5"/>
      <c r="D765" s="22" t="e">
        <f>LN(Table1[[#This Row],[BSE_SENSEX]]/C764)</f>
        <v>#DIV/0!</v>
      </c>
      <c r="E765" s="25">
        <f t="shared" ca="1" si="12"/>
        <v>0</v>
      </c>
    </row>
    <row r="766" spans="1:5" ht="25" customHeight="1" x14ac:dyDescent="0.3">
      <c r="A766" s="21"/>
      <c r="B766" s="6"/>
      <c r="C766" s="5"/>
      <c r="D766" s="22" t="e">
        <f>LN(Table1[[#This Row],[BSE_SENSEX]]/C765)</f>
        <v>#DIV/0!</v>
      </c>
      <c r="E766" s="25">
        <f t="shared" ca="1" si="12"/>
        <v>0</v>
      </c>
    </row>
    <row r="767" spans="1:5" ht="25" customHeight="1" x14ac:dyDescent="0.3">
      <c r="A767" s="23"/>
      <c r="B767" s="11"/>
      <c r="C767" s="12"/>
      <c r="D767" s="24" t="e">
        <f>LN(Table1[[#This Row],[BSE_SENSEX]]/C766)</f>
        <v>#DIV/0!</v>
      </c>
      <c r="E767" s="25">
        <f t="shared" ca="1" si="12"/>
        <v>0</v>
      </c>
    </row>
    <row r="768" spans="1:5" ht="25" customHeight="1" x14ac:dyDescent="0.3">
      <c r="A768" s="21"/>
      <c r="B768" s="6"/>
      <c r="C768" s="5"/>
      <c r="D768" s="22" t="e">
        <f>LN(Table1[[#This Row],[BSE_SENSEX]]/C767)</f>
        <v>#DIV/0!</v>
      </c>
      <c r="E768" s="25">
        <f t="shared" ca="1" si="12"/>
        <v>0</v>
      </c>
    </row>
    <row r="769" spans="1:5" ht="25" customHeight="1" x14ac:dyDescent="0.3">
      <c r="A769" s="21"/>
      <c r="B769" s="6"/>
      <c r="C769" s="5"/>
      <c r="D769" s="22" t="e">
        <f>LN(Table1[[#This Row],[BSE_SENSEX]]/C768)</f>
        <v>#DIV/0!</v>
      </c>
      <c r="E769" s="25">
        <f t="shared" ca="1" si="12"/>
        <v>0</v>
      </c>
    </row>
    <row r="770" spans="1:5" ht="25" customHeight="1" x14ac:dyDescent="0.3">
      <c r="A770" s="21"/>
      <c r="B770" s="6"/>
      <c r="C770" s="5"/>
      <c r="D770" s="22" t="e">
        <f>LN(Table1[[#This Row],[BSE_SENSEX]]/C769)</f>
        <v>#DIV/0!</v>
      </c>
      <c r="E770" s="25">
        <f t="shared" ca="1" si="12"/>
        <v>0</v>
      </c>
    </row>
    <row r="771" spans="1:5" ht="25" customHeight="1" x14ac:dyDescent="0.3">
      <c r="A771" s="21"/>
      <c r="B771" s="6"/>
      <c r="C771" s="5"/>
      <c r="D771" s="22" t="e">
        <f>LN(Table1[[#This Row],[BSE_SENSEX]]/C770)</f>
        <v>#DIV/0!</v>
      </c>
      <c r="E771" s="25">
        <f t="shared" ca="1" si="12"/>
        <v>0</v>
      </c>
    </row>
    <row r="772" spans="1:5" ht="25" customHeight="1" x14ac:dyDescent="0.3">
      <c r="A772" s="21"/>
      <c r="B772" s="6"/>
      <c r="C772" s="5"/>
      <c r="D772" s="22" t="e">
        <f>LN(Table1[[#This Row],[BSE_SENSEX]]/C771)</f>
        <v>#DIV/0!</v>
      </c>
      <c r="E772" s="25">
        <f t="shared" ref="E772:E835" ca="1" si="13">C771+C771*M770+M771*NORMSINV(RAND())*C771</f>
        <v>0</v>
      </c>
    </row>
    <row r="773" spans="1:5" ht="25" customHeight="1" x14ac:dyDescent="0.3">
      <c r="A773" s="21"/>
      <c r="B773" s="6"/>
      <c r="C773" s="5"/>
      <c r="D773" s="22" t="e">
        <f>LN(Table1[[#This Row],[BSE_SENSEX]]/C772)</f>
        <v>#DIV/0!</v>
      </c>
      <c r="E773" s="25">
        <f t="shared" ca="1" si="13"/>
        <v>0</v>
      </c>
    </row>
    <row r="774" spans="1:5" ht="25" customHeight="1" x14ac:dyDescent="0.3">
      <c r="A774" s="21"/>
      <c r="B774" s="6"/>
      <c r="C774" s="5"/>
      <c r="D774" s="22" t="e">
        <f>LN(Table1[[#This Row],[BSE_SENSEX]]/C773)</f>
        <v>#DIV/0!</v>
      </c>
      <c r="E774" s="25">
        <f t="shared" ca="1" si="13"/>
        <v>0</v>
      </c>
    </row>
    <row r="775" spans="1:5" ht="25" customHeight="1" x14ac:dyDescent="0.3">
      <c r="A775" s="21"/>
      <c r="B775" s="6"/>
      <c r="C775" s="5"/>
      <c r="D775" s="22" t="e">
        <f>LN(Table1[[#This Row],[BSE_SENSEX]]/C774)</f>
        <v>#DIV/0!</v>
      </c>
      <c r="E775" s="25">
        <f t="shared" ca="1" si="13"/>
        <v>0</v>
      </c>
    </row>
    <row r="776" spans="1:5" ht="25" customHeight="1" x14ac:dyDescent="0.3">
      <c r="A776" s="21"/>
      <c r="B776" s="6"/>
      <c r="C776" s="5"/>
      <c r="D776" s="22" t="e">
        <f>LN(Table1[[#This Row],[BSE_SENSEX]]/C775)</f>
        <v>#DIV/0!</v>
      </c>
      <c r="E776" s="25">
        <f t="shared" ca="1" si="13"/>
        <v>0</v>
      </c>
    </row>
    <row r="777" spans="1:5" ht="25" customHeight="1" x14ac:dyDescent="0.3">
      <c r="A777" s="21"/>
      <c r="B777" s="6"/>
      <c r="C777" s="5"/>
      <c r="D777" s="22" t="e">
        <f>LN(Table1[[#This Row],[BSE_SENSEX]]/C776)</f>
        <v>#DIV/0!</v>
      </c>
      <c r="E777" s="25">
        <f t="shared" ca="1" si="13"/>
        <v>0</v>
      </c>
    </row>
    <row r="778" spans="1:5" ht="25" customHeight="1" x14ac:dyDescent="0.3">
      <c r="A778" s="21"/>
      <c r="B778" s="6"/>
      <c r="C778" s="5"/>
      <c r="D778" s="22" t="e">
        <f>LN(Table1[[#This Row],[BSE_SENSEX]]/C777)</f>
        <v>#DIV/0!</v>
      </c>
      <c r="E778" s="25">
        <f t="shared" ca="1" si="13"/>
        <v>0</v>
      </c>
    </row>
    <row r="779" spans="1:5" ht="25" customHeight="1" x14ac:dyDescent="0.3">
      <c r="A779" s="21"/>
      <c r="B779" s="6"/>
      <c r="C779" s="5"/>
      <c r="D779" s="22" t="e">
        <f>LN(Table1[[#This Row],[BSE_SENSEX]]/C778)</f>
        <v>#DIV/0!</v>
      </c>
      <c r="E779" s="25">
        <f t="shared" ca="1" si="13"/>
        <v>0</v>
      </c>
    </row>
    <row r="780" spans="1:5" ht="25" customHeight="1" x14ac:dyDescent="0.3">
      <c r="A780" s="21"/>
      <c r="B780" s="6"/>
      <c r="C780" s="5"/>
      <c r="D780" s="22" t="e">
        <f>LN(Table1[[#This Row],[BSE_SENSEX]]/C779)</f>
        <v>#DIV/0!</v>
      </c>
      <c r="E780" s="25">
        <f t="shared" ca="1" si="13"/>
        <v>0</v>
      </c>
    </row>
    <row r="781" spans="1:5" ht="25" customHeight="1" x14ac:dyDescent="0.3">
      <c r="A781" s="21"/>
      <c r="B781" s="6"/>
      <c r="C781" s="5"/>
      <c r="D781" s="22" t="e">
        <f>LN(Table1[[#This Row],[BSE_SENSEX]]/C780)</f>
        <v>#DIV/0!</v>
      </c>
      <c r="E781" s="25">
        <f t="shared" ca="1" si="13"/>
        <v>0</v>
      </c>
    </row>
    <row r="782" spans="1:5" ht="25" customHeight="1" x14ac:dyDescent="0.3">
      <c r="A782" s="21"/>
      <c r="B782" s="6"/>
      <c r="C782" s="5"/>
      <c r="D782" s="22" t="e">
        <f>LN(Table1[[#This Row],[BSE_SENSEX]]/C781)</f>
        <v>#DIV/0!</v>
      </c>
      <c r="E782" s="25">
        <f t="shared" ca="1" si="13"/>
        <v>0</v>
      </c>
    </row>
    <row r="783" spans="1:5" ht="25" customHeight="1" x14ac:dyDescent="0.3">
      <c r="A783" s="21"/>
      <c r="B783" s="6"/>
      <c r="C783" s="5"/>
      <c r="D783" s="22" t="e">
        <f>LN(Table1[[#This Row],[BSE_SENSEX]]/C782)</f>
        <v>#DIV/0!</v>
      </c>
      <c r="E783" s="25">
        <f t="shared" ca="1" si="13"/>
        <v>0</v>
      </c>
    </row>
    <row r="784" spans="1:5" ht="25" customHeight="1" x14ac:dyDescent="0.3">
      <c r="A784" s="21"/>
      <c r="B784" s="6"/>
      <c r="C784" s="5"/>
      <c r="D784" s="22" t="e">
        <f>LN(Table1[[#This Row],[BSE_SENSEX]]/C783)</f>
        <v>#DIV/0!</v>
      </c>
      <c r="E784" s="25">
        <f t="shared" ca="1" si="13"/>
        <v>0</v>
      </c>
    </row>
    <row r="785" spans="1:5" ht="25" customHeight="1" x14ac:dyDescent="0.3">
      <c r="A785" s="21"/>
      <c r="B785" s="6"/>
      <c r="C785" s="5"/>
      <c r="D785" s="22" t="e">
        <f>LN(Table1[[#This Row],[BSE_SENSEX]]/C784)</f>
        <v>#DIV/0!</v>
      </c>
      <c r="E785" s="25">
        <f t="shared" ca="1" si="13"/>
        <v>0</v>
      </c>
    </row>
    <row r="786" spans="1:5" ht="25" customHeight="1" x14ac:dyDescent="0.3">
      <c r="A786" s="21"/>
      <c r="B786" s="6"/>
      <c r="C786" s="5"/>
      <c r="D786" s="22" t="e">
        <f>LN(Table1[[#This Row],[BSE_SENSEX]]/C785)</f>
        <v>#DIV/0!</v>
      </c>
      <c r="E786" s="25">
        <f t="shared" ca="1" si="13"/>
        <v>0</v>
      </c>
    </row>
    <row r="787" spans="1:5" ht="25" customHeight="1" x14ac:dyDescent="0.3">
      <c r="A787" s="21"/>
      <c r="B787" s="6"/>
      <c r="C787" s="5"/>
      <c r="D787" s="22" t="e">
        <f>LN(Table1[[#This Row],[BSE_SENSEX]]/C786)</f>
        <v>#DIV/0!</v>
      </c>
      <c r="E787" s="25">
        <f t="shared" ca="1" si="13"/>
        <v>0</v>
      </c>
    </row>
    <row r="788" spans="1:5" ht="25" customHeight="1" x14ac:dyDescent="0.3">
      <c r="A788" s="21"/>
      <c r="B788" s="6"/>
      <c r="C788" s="5"/>
      <c r="D788" s="22" t="e">
        <f>LN(Table1[[#This Row],[BSE_SENSEX]]/C787)</f>
        <v>#DIV/0!</v>
      </c>
      <c r="E788" s="25">
        <f t="shared" ca="1" si="13"/>
        <v>0</v>
      </c>
    </row>
    <row r="789" spans="1:5" ht="25" customHeight="1" x14ac:dyDescent="0.3">
      <c r="A789" s="21"/>
      <c r="B789" s="6"/>
      <c r="C789" s="5"/>
      <c r="D789" s="22" t="e">
        <f>LN(Table1[[#This Row],[BSE_SENSEX]]/C788)</f>
        <v>#DIV/0!</v>
      </c>
      <c r="E789" s="25">
        <f t="shared" ca="1" si="13"/>
        <v>0</v>
      </c>
    </row>
    <row r="790" spans="1:5" ht="25" customHeight="1" x14ac:dyDescent="0.3">
      <c r="A790" s="21"/>
      <c r="B790" s="6"/>
      <c r="C790" s="5"/>
      <c r="D790" s="22" t="e">
        <f>LN(Table1[[#This Row],[BSE_SENSEX]]/C789)</f>
        <v>#DIV/0!</v>
      </c>
      <c r="E790" s="25">
        <f t="shared" ca="1" si="13"/>
        <v>0</v>
      </c>
    </row>
    <row r="791" spans="1:5" ht="25" customHeight="1" x14ac:dyDescent="0.3">
      <c r="A791" s="21"/>
      <c r="B791" s="6"/>
      <c r="C791" s="5"/>
      <c r="D791" s="22" t="e">
        <f>LN(Table1[[#This Row],[BSE_SENSEX]]/C790)</f>
        <v>#DIV/0!</v>
      </c>
      <c r="E791" s="25">
        <f t="shared" ca="1" si="13"/>
        <v>0</v>
      </c>
    </row>
    <row r="792" spans="1:5" ht="25" customHeight="1" x14ac:dyDescent="0.3">
      <c r="A792" s="21"/>
      <c r="B792" s="6"/>
      <c r="C792" s="5"/>
      <c r="D792" s="22" t="e">
        <f>LN(Table1[[#This Row],[BSE_SENSEX]]/C791)</f>
        <v>#DIV/0!</v>
      </c>
      <c r="E792" s="25">
        <f t="shared" ca="1" si="13"/>
        <v>0</v>
      </c>
    </row>
    <row r="793" spans="1:5" ht="25" customHeight="1" x14ac:dyDescent="0.3">
      <c r="A793" s="21"/>
      <c r="B793" s="6"/>
      <c r="C793" s="5"/>
      <c r="D793" s="22" t="e">
        <f>LN(Table1[[#This Row],[BSE_SENSEX]]/C792)</f>
        <v>#DIV/0!</v>
      </c>
      <c r="E793" s="25">
        <f t="shared" ca="1" si="13"/>
        <v>0</v>
      </c>
    </row>
    <row r="794" spans="1:5" ht="25" customHeight="1" x14ac:dyDescent="0.3">
      <c r="A794" s="21"/>
      <c r="B794" s="6"/>
      <c r="C794" s="5"/>
      <c r="D794" s="22" t="e">
        <f>LN(Table1[[#This Row],[BSE_SENSEX]]/C793)</f>
        <v>#DIV/0!</v>
      </c>
      <c r="E794" s="25">
        <f t="shared" ca="1" si="13"/>
        <v>0</v>
      </c>
    </row>
    <row r="795" spans="1:5" ht="25" customHeight="1" x14ac:dyDescent="0.3">
      <c r="A795" s="21"/>
      <c r="B795" s="6"/>
      <c r="C795" s="5"/>
      <c r="D795" s="22" t="e">
        <f>LN(Table1[[#This Row],[BSE_SENSEX]]/C794)</f>
        <v>#DIV/0!</v>
      </c>
      <c r="E795" s="25">
        <f t="shared" ca="1" si="13"/>
        <v>0</v>
      </c>
    </row>
    <row r="796" spans="1:5" ht="25" customHeight="1" x14ac:dyDescent="0.3">
      <c r="A796" s="21"/>
      <c r="B796" s="6"/>
      <c r="C796" s="5"/>
      <c r="D796" s="22" t="e">
        <f>LN(Table1[[#This Row],[BSE_SENSEX]]/C795)</f>
        <v>#DIV/0!</v>
      </c>
      <c r="E796" s="25">
        <f t="shared" ca="1" si="13"/>
        <v>0</v>
      </c>
    </row>
    <row r="797" spans="1:5" ht="25" customHeight="1" x14ac:dyDescent="0.3">
      <c r="A797" s="21"/>
      <c r="B797" s="6"/>
      <c r="C797" s="5"/>
      <c r="D797" s="22" t="e">
        <f>LN(Table1[[#This Row],[BSE_SENSEX]]/C796)</f>
        <v>#DIV/0!</v>
      </c>
      <c r="E797" s="25">
        <f t="shared" ca="1" si="13"/>
        <v>0</v>
      </c>
    </row>
    <row r="798" spans="1:5" ht="25" customHeight="1" x14ac:dyDescent="0.3">
      <c r="A798" s="21"/>
      <c r="B798" s="6"/>
      <c r="C798" s="5"/>
      <c r="D798" s="22" t="e">
        <f>LN(Table1[[#This Row],[BSE_SENSEX]]/C797)</f>
        <v>#DIV/0!</v>
      </c>
      <c r="E798" s="25">
        <f t="shared" ca="1" si="13"/>
        <v>0</v>
      </c>
    </row>
    <row r="799" spans="1:5" ht="25" customHeight="1" x14ac:dyDescent="0.3">
      <c r="A799" s="21"/>
      <c r="B799" s="6"/>
      <c r="C799" s="5"/>
      <c r="D799" s="22" t="e">
        <f>LN(Table1[[#This Row],[BSE_SENSEX]]/C798)</f>
        <v>#DIV/0!</v>
      </c>
      <c r="E799" s="25">
        <f t="shared" ca="1" si="13"/>
        <v>0</v>
      </c>
    </row>
    <row r="800" spans="1:5" ht="25" customHeight="1" x14ac:dyDescent="0.3">
      <c r="A800" s="21"/>
      <c r="B800" s="6"/>
      <c r="C800" s="5"/>
      <c r="D800" s="22" t="e">
        <f>LN(Table1[[#This Row],[BSE_SENSEX]]/C799)</f>
        <v>#DIV/0!</v>
      </c>
      <c r="E800" s="25">
        <f t="shared" ca="1" si="13"/>
        <v>0</v>
      </c>
    </row>
    <row r="801" spans="1:5" ht="25" customHeight="1" x14ac:dyDescent="0.3">
      <c r="A801" s="21"/>
      <c r="B801" s="6"/>
      <c r="C801" s="5"/>
      <c r="D801" s="22" t="e">
        <f>LN(Table1[[#This Row],[BSE_SENSEX]]/C800)</f>
        <v>#DIV/0!</v>
      </c>
      <c r="E801" s="25">
        <f t="shared" ca="1" si="13"/>
        <v>0</v>
      </c>
    </row>
    <row r="802" spans="1:5" ht="25" customHeight="1" x14ac:dyDescent="0.3">
      <c r="A802" s="21"/>
      <c r="B802" s="6"/>
      <c r="C802" s="5"/>
      <c r="D802" s="22" t="e">
        <f>LN(Table1[[#This Row],[BSE_SENSEX]]/C801)</f>
        <v>#DIV/0!</v>
      </c>
      <c r="E802" s="25">
        <f t="shared" ca="1" si="13"/>
        <v>0</v>
      </c>
    </row>
    <row r="803" spans="1:5" ht="25" customHeight="1" x14ac:dyDescent="0.3">
      <c r="A803" s="21"/>
      <c r="B803" s="6"/>
      <c r="C803" s="5"/>
      <c r="D803" s="22" t="e">
        <f>LN(Table1[[#This Row],[BSE_SENSEX]]/C802)</f>
        <v>#DIV/0!</v>
      </c>
      <c r="E803" s="25">
        <f t="shared" ca="1" si="13"/>
        <v>0</v>
      </c>
    </row>
    <row r="804" spans="1:5" ht="25" customHeight="1" x14ac:dyDescent="0.3">
      <c r="A804" s="21"/>
      <c r="B804" s="6"/>
      <c r="C804" s="5"/>
      <c r="D804" s="22" t="e">
        <f>LN(Table1[[#This Row],[BSE_SENSEX]]/C803)</f>
        <v>#DIV/0!</v>
      </c>
      <c r="E804" s="25">
        <f t="shared" ca="1" si="13"/>
        <v>0</v>
      </c>
    </row>
    <row r="805" spans="1:5" ht="25" customHeight="1" x14ac:dyDescent="0.3">
      <c r="A805" s="21"/>
      <c r="B805" s="6"/>
      <c r="C805" s="5"/>
      <c r="D805" s="22" t="e">
        <f>LN(Table1[[#This Row],[BSE_SENSEX]]/C804)</f>
        <v>#DIV/0!</v>
      </c>
      <c r="E805" s="25">
        <f t="shared" ca="1" si="13"/>
        <v>0</v>
      </c>
    </row>
    <row r="806" spans="1:5" ht="25" customHeight="1" x14ac:dyDescent="0.3">
      <c r="A806" s="21"/>
      <c r="B806" s="6"/>
      <c r="C806" s="5"/>
      <c r="D806" s="22" t="e">
        <f>LN(Table1[[#This Row],[BSE_SENSEX]]/C805)</f>
        <v>#DIV/0!</v>
      </c>
      <c r="E806" s="25">
        <f t="shared" ca="1" si="13"/>
        <v>0</v>
      </c>
    </row>
    <row r="807" spans="1:5" ht="25" customHeight="1" x14ac:dyDescent="0.3">
      <c r="A807" s="21"/>
      <c r="B807" s="6"/>
      <c r="C807" s="5"/>
      <c r="D807" s="22" t="e">
        <f>LN(Table1[[#This Row],[BSE_SENSEX]]/C806)</f>
        <v>#DIV/0!</v>
      </c>
      <c r="E807" s="25">
        <f t="shared" ca="1" si="13"/>
        <v>0</v>
      </c>
    </row>
    <row r="808" spans="1:5" ht="25" customHeight="1" x14ac:dyDescent="0.3">
      <c r="A808" s="21"/>
      <c r="B808" s="6"/>
      <c r="C808" s="5"/>
      <c r="D808" s="22" t="e">
        <f>LN(Table1[[#This Row],[BSE_SENSEX]]/C807)</f>
        <v>#DIV/0!</v>
      </c>
      <c r="E808" s="25">
        <f t="shared" ca="1" si="13"/>
        <v>0</v>
      </c>
    </row>
    <row r="809" spans="1:5" ht="25" customHeight="1" x14ac:dyDescent="0.3">
      <c r="A809" s="21"/>
      <c r="B809" s="6"/>
      <c r="C809" s="5"/>
      <c r="D809" s="22" t="e">
        <f>LN(Table1[[#This Row],[BSE_SENSEX]]/C808)</f>
        <v>#DIV/0!</v>
      </c>
      <c r="E809" s="25">
        <f t="shared" ca="1" si="13"/>
        <v>0</v>
      </c>
    </row>
    <row r="810" spans="1:5" ht="25" customHeight="1" x14ac:dyDescent="0.3">
      <c r="A810" s="21"/>
      <c r="B810" s="6"/>
      <c r="C810" s="5"/>
      <c r="D810" s="22" t="e">
        <f>LN(Table1[[#This Row],[BSE_SENSEX]]/C809)</f>
        <v>#DIV/0!</v>
      </c>
      <c r="E810" s="25">
        <f t="shared" ca="1" si="13"/>
        <v>0</v>
      </c>
    </row>
    <row r="811" spans="1:5" ht="25" customHeight="1" x14ac:dyDescent="0.3">
      <c r="A811" s="21"/>
      <c r="B811" s="6"/>
      <c r="C811" s="5"/>
      <c r="D811" s="22" t="e">
        <f>LN(Table1[[#This Row],[BSE_SENSEX]]/C810)</f>
        <v>#DIV/0!</v>
      </c>
      <c r="E811" s="25">
        <f t="shared" ca="1" si="13"/>
        <v>0</v>
      </c>
    </row>
    <row r="812" spans="1:5" ht="25" customHeight="1" x14ac:dyDescent="0.3">
      <c r="A812" s="21"/>
      <c r="B812" s="6"/>
      <c r="C812" s="5"/>
      <c r="D812" s="22" t="e">
        <f>LN(Table1[[#This Row],[BSE_SENSEX]]/C811)</f>
        <v>#DIV/0!</v>
      </c>
      <c r="E812" s="25">
        <f t="shared" ca="1" si="13"/>
        <v>0</v>
      </c>
    </row>
    <row r="813" spans="1:5" ht="25" customHeight="1" x14ac:dyDescent="0.3">
      <c r="A813" s="21"/>
      <c r="B813" s="6"/>
      <c r="C813" s="5"/>
      <c r="D813" s="22" t="e">
        <f>LN(Table1[[#This Row],[BSE_SENSEX]]/C812)</f>
        <v>#DIV/0!</v>
      </c>
      <c r="E813" s="25">
        <f t="shared" ca="1" si="13"/>
        <v>0</v>
      </c>
    </row>
    <row r="814" spans="1:5" ht="25" customHeight="1" x14ac:dyDescent="0.3">
      <c r="A814" s="21"/>
      <c r="B814" s="6"/>
      <c r="C814" s="5"/>
      <c r="D814" s="22" t="e">
        <f>LN(Table1[[#This Row],[BSE_SENSEX]]/C813)</f>
        <v>#DIV/0!</v>
      </c>
      <c r="E814" s="25">
        <f t="shared" ca="1" si="13"/>
        <v>0</v>
      </c>
    </row>
    <row r="815" spans="1:5" ht="25" customHeight="1" x14ac:dyDescent="0.3">
      <c r="A815" s="21"/>
      <c r="B815" s="6"/>
      <c r="C815" s="5"/>
      <c r="D815" s="22" t="e">
        <f>LN(Table1[[#This Row],[BSE_SENSEX]]/C814)</f>
        <v>#DIV/0!</v>
      </c>
      <c r="E815" s="25">
        <f t="shared" ca="1" si="13"/>
        <v>0</v>
      </c>
    </row>
    <row r="816" spans="1:5" ht="25" customHeight="1" x14ac:dyDescent="0.3">
      <c r="A816" s="21"/>
      <c r="B816" s="6"/>
      <c r="C816" s="5"/>
      <c r="D816" s="22" t="e">
        <f>LN(Table1[[#This Row],[BSE_SENSEX]]/C815)</f>
        <v>#DIV/0!</v>
      </c>
      <c r="E816" s="25">
        <f t="shared" ca="1" si="13"/>
        <v>0</v>
      </c>
    </row>
    <row r="817" spans="1:5" ht="25" customHeight="1" x14ac:dyDescent="0.3">
      <c r="A817" s="21"/>
      <c r="B817" s="6"/>
      <c r="C817" s="5"/>
      <c r="D817" s="22" t="e">
        <f>LN(Table1[[#This Row],[BSE_SENSEX]]/C816)</f>
        <v>#DIV/0!</v>
      </c>
      <c r="E817" s="25">
        <f t="shared" ca="1" si="13"/>
        <v>0</v>
      </c>
    </row>
    <row r="818" spans="1:5" ht="25" customHeight="1" x14ac:dyDescent="0.3">
      <c r="A818" s="21"/>
      <c r="B818" s="6"/>
      <c r="C818" s="5"/>
      <c r="D818" s="22" t="e">
        <f>LN(Table1[[#This Row],[BSE_SENSEX]]/C817)</f>
        <v>#DIV/0!</v>
      </c>
      <c r="E818" s="25">
        <f t="shared" ca="1" si="13"/>
        <v>0</v>
      </c>
    </row>
    <row r="819" spans="1:5" ht="25" customHeight="1" x14ac:dyDescent="0.3">
      <c r="A819" s="21"/>
      <c r="B819" s="6"/>
      <c r="C819" s="5"/>
      <c r="D819" s="22" t="e">
        <f>LN(Table1[[#This Row],[BSE_SENSEX]]/C818)</f>
        <v>#DIV/0!</v>
      </c>
      <c r="E819" s="25">
        <f t="shared" ca="1" si="13"/>
        <v>0</v>
      </c>
    </row>
    <row r="820" spans="1:5" ht="25" customHeight="1" x14ac:dyDescent="0.3">
      <c r="A820" s="21"/>
      <c r="B820" s="6"/>
      <c r="C820" s="5"/>
      <c r="D820" s="22" t="e">
        <f>LN(Table1[[#This Row],[BSE_SENSEX]]/C819)</f>
        <v>#DIV/0!</v>
      </c>
      <c r="E820" s="25">
        <f t="shared" ca="1" si="13"/>
        <v>0</v>
      </c>
    </row>
    <row r="821" spans="1:5" ht="25" customHeight="1" x14ac:dyDescent="0.3">
      <c r="A821" s="21"/>
      <c r="B821" s="6"/>
      <c r="C821" s="5"/>
      <c r="D821" s="22" t="e">
        <f>LN(Table1[[#This Row],[BSE_SENSEX]]/C820)</f>
        <v>#DIV/0!</v>
      </c>
      <c r="E821" s="25">
        <f t="shared" ca="1" si="13"/>
        <v>0</v>
      </c>
    </row>
    <row r="822" spans="1:5" ht="25" customHeight="1" x14ac:dyDescent="0.3">
      <c r="A822" s="21"/>
      <c r="B822" s="6"/>
      <c r="C822" s="5"/>
      <c r="D822" s="22" t="e">
        <f>LN(Table1[[#This Row],[BSE_SENSEX]]/C821)</f>
        <v>#DIV/0!</v>
      </c>
      <c r="E822" s="25">
        <f t="shared" ca="1" si="13"/>
        <v>0</v>
      </c>
    </row>
    <row r="823" spans="1:5" ht="25" customHeight="1" x14ac:dyDescent="0.3">
      <c r="A823" s="21"/>
      <c r="B823" s="6"/>
      <c r="C823" s="5"/>
      <c r="D823" s="22" t="e">
        <f>LN(Table1[[#This Row],[BSE_SENSEX]]/C822)</f>
        <v>#DIV/0!</v>
      </c>
      <c r="E823" s="25">
        <f t="shared" ca="1" si="13"/>
        <v>0</v>
      </c>
    </row>
    <row r="824" spans="1:5" ht="25" customHeight="1" x14ac:dyDescent="0.3">
      <c r="A824" s="21"/>
      <c r="B824" s="6"/>
      <c r="C824" s="5"/>
      <c r="D824" s="22" t="e">
        <f>LN(Table1[[#This Row],[BSE_SENSEX]]/C823)</f>
        <v>#DIV/0!</v>
      </c>
      <c r="E824" s="25">
        <f t="shared" ca="1" si="13"/>
        <v>0</v>
      </c>
    </row>
    <row r="825" spans="1:5" ht="25" customHeight="1" x14ac:dyDescent="0.3">
      <c r="A825" s="21"/>
      <c r="B825" s="6"/>
      <c r="C825" s="5"/>
      <c r="D825" s="22" t="e">
        <f>LN(Table1[[#This Row],[BSE_SENSEX]]/C824)</f>
        <v>#DIV/0!</v>
      </c>
      <c r="E825" s="25">
        <f t="shared" ca="1" si="13"/>
        <v>0</v>
      </c>
    </row>
    <row r="826" spans="1:5" ht="25" customHeight="1" x14ac:dyDescent="0.3">
      <c r="A826" s="21"/>
      <c r="B826" s="6"/>
      <c r="C826" s="5"/>
      <c r="D826" s="22" t="e">
        <f>LN(Table1[[#This Row],[BSE_SENSEX]]/C825)</f>
        <v>#DIV/0!</v>
      </c>
      <c r="E826" s="25">
        <f t="shared" ca="1" si="13"/>
        <v>0</v>
      </c>
    </row>
    <row r="827" spans="1:5" ht="25" customHeight="1" x14ac:dyDescent="0.3">
      <c r="A827" s="21"/>
      <c r="B827" s="6"/>
      <c r="C827" s="5"/>
      <c r="D827" s="22" t="e">
        <f>LN(Table1[[#This Row],[BSE_SENSEX]]/C826)</f>
        <v>#DIV/0!</v>
      </c>
      <c r="E827" s="25">
        <f t="shared" ca="1" si="13"/>
        <v>0</v>
      </c>
    </row>
    <row r="828" spans="1:5" ht="25" customHeight="1" x14ac:dyDescent="0.3">
      <c r="A828" s="21"/>
      <c r="B828" s="6"/>
      <c r="C828" s="5"/>
      <c r="D828" s="22" t="e">
        <f>LN(Table1[[#This Row],[BSE_SENSEX]]/C827)</f>
        <v>#DIV/0!</v>
      </c>
      <c r="E828" s="25">
        <f t="shared" ca="1" si="13"/>
        <v>0</v>
      </c>
    </row>
    <row r="829" spans="1:5" ht="25" customHeight="1" x14ac:dyDescent="0.3">
      <c r="A829" s="21"/>
      <c r="B829" s="6"/>
      <c r="C829" s="5"/>
      <c r="D829" s="22" t="e">
        <f>LN(Table1[[#This Row],[BSE_SENSEX]]/C828)</f>
        <v>#DIV/0!</v>
      </c>
      <c r="E829" s="25">
        <f t="shared" ca="1" si="13"/>
        <v>0</v>
      </c>
    </row>
    <row r="830" spans="1:5" ht="25" customHeight="1" x14ac:dyDescent="0.3">
      <c r="A830" s="21"/>
      <c r="B830" s="6"/>
      <c r="C830" s="5"/>
      <c r="D830" s="22" t="e">
        <f>LN(Table1[[#This Row],[BSE_SENSEX]]/C829)</f>
        <v>#DIV/0!</v>
      </c>
      <c r="E830" s="25">
        <f t="shared" ca="1" si="13"/>
        <v>0</v>
      </c>
    </row>
    <row r="831" spans="1:5" ht="25" customHeight="1" x14ac:dyDescent="0.3">
      <c r="A831" s="21"/>
      <c r="B831" s="6"/>
      <c r="C831" s="5"/>
      <c r="D831" s="22" t="e">
        <f>LN(Table1[[#This Row],[BSE_SENSEX]]/C830)</f>
        <v>#DIV/0!</v>
      </c>
      <c r="E831" s="25">
        <f t="shared" ca="1" si="13"/>
        <v>0</v>
      </c>
    </row>
    <row r="832" spans="1:5" ht="25" customHeight="1" x14ac:dyDescent="0.3">
      <c r="A832" s="21"/>
      <c r="B832" s="6"/>
      <c r="C832" s="5"/>
      <c r="D832" s="22" t="e">
        <f>LN(Table1[[#This Row],[BSE_SENSEX]]/C831)</f>
        <v>#DIV/0!</v>
      </c>
      <c r="E832" s="25">
        <f t="shared" ca="1" si="13"/>
        <v>0</v>
      </c>
    </row>
    <row r="833" spans="1:5" ht="25" customHeight="1" x14ac:dyDescent="0.3">
      <c r="A833" s="21"/>
      <c r="B833" s="6"/>
      <c r="C833" s="5"/>
      <c r="D833" s="22" t="e">
        <f>LN(Table1[[#This Row],[BSE_SENSEX]]/C832)</f>
        <v>#DIV/0!</v>
      </c>
      <c r="E833" s="25">
        <f t="shared" ca="1" si="13"/>
        <v>0</v>
      </c>
    </row>
    <row r="834" spans="1:5" ht="25" customHeight="1" x14ac:dyDescent="0.3">
      <c r="A834" s="21"/>
      <c r="B834" s="6"/>
      <c r="C834" s="5"/>
      <c r="D834" s="22" t="e">
        <f>LN(Table1[[#This Row],[BSE_SENSEX]]/C833)</f>
        <v>#DIV/0!</v>
      </c>
      <c r="E834" s="25">
        <f t="shared" ca="1" si="13"/>
        <v>0</v>
      </c>
    </row>
    <row r="835" spans="1:5" ht="25" customHeight="1" x14ac:dyDescent="0.3">
      <c r="A835" s="21"/>
      <c r="B835" s="6"/>
      <c r="C835" s="5"/>
      <c r="D835" s="22" t="e">
        <f>LN(Table1[[#This Row],[BSE_SENSEX]]/C834)</f>
        <v>#DIV/0!</v>
      </c>
      <c r="E835" s="25">
        <f t="shared" ca="1" si="13"/>
        <v>0</v>
      </c>
    </row>
    <row r="836" spans="1:5" ht="25" customHeight="1" x14ac:dyDescent="0.3">
      <c r="A836" s="21"/>
      <c r="B836" s="6"/>
      <c r="C836" s="5"/>
      <c r="D836" s="22" t="e">
        <f>LN(Table1[[#This Row],[BSE_SENSEX]]/C835)</f>
        <v>#DIV/0!</v>
      </c>
      <c r="E836" s="25">
        <f t="shared" ref="E836:E899" ca="1" si="14">C835+C835*M834+M835*NORMSINV(RAND())*C835</f>
        <v>0</v>
      </c>
    </row>
    <row r="837" spans="1:5" ht="25" customHeight="1" x14ac:dyDescent="0.3">
      <c r="A837" s="21"/>
      <c r="B837" s="6"/>
      <c r="C837" s="5"/>
      <c r="D837" s="22" t="e">
        <f>LN(Table1[[#This Row],[BSE_SENSEX]]/C836)</f>
        <v>#DIV/0!</v>
      </c>
      <c r="E837" s="25">
        <f t="shared" ca="1" si="14"/>
        <v>0</v>
      </c>
    </row>
    <row r="838" spans="1:5" ht="25" customHeight="1" x14ac:dyDescent="0.3">
      <c r="A838" s="21"/>
      <c r="B838" s="6"/>
      <c r="C838" s="5"/>
      <c r="D838" s="22" t="e">
        <f>LN(Table1[[#This Row],[BSE_SENSEX]]/C837)</f>
        <v>#DIV/0!</v>
      </c>
      <c r="E838" s="25">
        <f t="shared" ca="1" si="14"/>
        <v>0</v>
      </c>
    </row>
    <row r="839" spans="1:5" ht="25" customHeight="1" x14ac:dyDescent="0.3">
      <c r="A839" s="21"/>
      <c r="B839" s="6"/>
      <c r="C839" s="5"/>
      <c r="D839" s="22" t="e">
        <f>LN(Table1[[#This Row],[BSE_SENSEX]]/C838)</f>
        <v>#DIV/0!</v>
      </c>
      <c r="E839" s="25">
        <f t="shared" ca="1" si="14"/>
        <v>0</v>
      </c>
    </row>
    <row r="840" spans="1:5" ht="25" customHeight="1" x14ac:dyDescent="0.3">
      <c r="A840" s="21"/>
      <c r="B840" s="6"/>
      <c r="C840" s="5"/>
      <c r="D840" s="22" t="e">
        <f>LN(Table1[[#This Row],[BSE_SENSEX]]/C839)</f>
        <v>#DIV/0!</v>
      </c>
      <c r="E840" s="25">
        <f t="shared" ca="1" si="14"/>
        <v>0</v>
      </c>
    </row>
    <row r="841" spans="1:5" ht="25" customHeight="1" x14ac:dyDescent="0.3">
      <c r="A841" s="21"/>
      <c r="B841" s="6"/>
      <c r="C841" s="5"/>
      <c r="D841" s="22" t="e">
        <f>LN(Table1[[#This Row],[BSE_SENSEX]]/C840)</f>
        <v>#DIV/0!</v>
      </c>
      <c r="E841" s="25">
        <f t="shared" ca="1" si="14"/>
        <v>0</v>
      </c>
    </row>
    <row r="842" spans="1:5" ht="25" customHeight="1" x14ac:dyDescent="0.3">
      <c r="A842" s="21"/>
      <c r="B842" s="6"/>
      <c r="C842" s="5"/>
      <c r="D842" s="22" t="e">
        <f>LN(Table1[[#This Row],[BSE_SENSEX]]/C841)</f>
        <v>#DIV/0!</v>
      </c>
      <c r="E842" s="25">
        <f t="shared" ca="1" si="14"/>
        <v>0</v>
      </c>
    </row>
    <row r="843" spans="1:5" ht="25" customHeight="1" x14ac:dyDescent="0.3">
      <c r="A843" s="21"/>
      <c r="B843" s="6"/>
      <c r="C843" s="5"/>
      <c r="D843" s="22" t="e">
        <f>LN(Table1[[#This Row],[BSE_SENSEX]]/C842)</f>
        <v>#DIV/0!</v>
      </c>
      <c r="E843" s="25">
        <f t="shared" ca="1" si="14"/>
        <v>0</v>
      </c>
    </row>
    <row r="844" spans="1:5" ht="25" customHeight="1" x14ac:dyDescent="0.3">
      <c r="A844" s="21"/>
      <c r="B844" s="6"/>
      <c r="C844" s="5"/>
      <c r="D844" s="22" t="e">
        <f>LN(Table1[[#This Row],[BSE_SENSEX]]/C843)</f>
        <v>#DIV/0!</v>
      </c>
      <c r="E844" s="25">
        <f t="shared" ca="1" si="14"/>
        <v>0</v>
      </c>
    </row>
    <row r="845" spans="1:5" ht="25" customHeight="1" x14ac:dyDescent="0.3">
      <c r="A845" s="21"/>
      <c r="B845" s="6"/>
      <c r="C845" s="5"/>
      <c r="D845" s="22" t="e">
        <f>LN(Table1[[#This Row],[BSE_SENSEX]]/C844)</f>
        <v>#DIV/0!</v>
      </c>
      <c r="E845" s="25">
        <f t="shared" ca="1" si="14"/>
        <v>0</v>
      </c>
    </row>
    <row r="846" spans="1:5" ht="25" customHeight="1" x14ac:dyDescent="0.3">
      <c r="A846" s="21"/>
      <c r="B846" s="6"/>
      <c r="C846" s="5"/>
      <c r="D846" s="22" t="e">
        <f>LN(Table1[[#This Row],[BSE_SENSEX]]/C845)</f>
        <v>#DIV/0!</v>
      </c>
      <c r="E846" s="25">
        <f t="shared" ca="1" si="14"/>
        <v>0</v>
      </c>
    </row>
    <row r="847" spans="1:5" ht="25" customHeight="1" x14ac:dyDescent="0.3">
      <c r="A847" s="21"/>
      <c r="B847" s="6"/>
      <c r="C847" s="5"/>
      <c r="D847" s="22" t="e">
        <f>LN(Table1[[#This Row],[BSE_SENSEX]]/C846)</f>
        <v>#DIV/0!</v>
      </c>
      <c r="E847" s="25">
        <f t="shared" ca="1" si="14"/>
        <v>0</v>
      </c>
    </row>
    <row r="848" spans="1:5" ht="25" customHeight="1" x14ac:dyDescent="0.3">
      <c r="A848" s="21"/>
      <c r="B848" s="6"/>
      <c r="C848" s="5"/>
      <c r="D848" s="22" t="e">
        <f>LN(Table1[[#This Row],[BSE_SENSEX]]/C847)</f>
        <v>#DIV/0!</v>
      </c>
      <c r="E848" s="25">
        <f t="shared" ca="1" si="14"/>
        <v>0</v>
      </c>
    </row>
    <row r="849" spans="1:5" ht="25" customHeight="1" x14ac:dyDescent="0.3">
      <c r="A849" s="21"/>
      <c r="B849" s="6"/>
      <c r="C849" s="5"/>
      <c r="D849" s="22" t="e">
        <f>LN(Table1[[#This Row],[BSE_SENSEX]]/C848)</f>
        <v>#DIV/0!</v>
      </c>
      <c r="E849" s="25">
        <f t="shared" ca="1" si="14"/>
        <v>0</v>
      </c>
    </row>
    <row r="850" spans="1:5" ht="25" customHeight="1" x14ac:dyDescent="0.3">
      <c r="A850" s="21"/>
      <c r="B850" s="6"/>
      <c r="C850" s="5"/>
      <c r="D850" s="22" t="e">
        <f>LN(Table1[[#This Row],[BSE_SENSEX]]/C849)</f>
        <v>#DIV/0!</v>
      </c>
      <c r="E850" s="25">
        <f t="shared" ca="1" si="14"/>
        <v>0</v>
      </c>
    </row>
    <row r="851" spans="1:5" ht="25" customHeight="1" x14ac:dyDescent="0.3">
      <c r="A851" s="21"/>
      <c r="B851" s="6"/>
      <c r="C851" s="5"/>
      <c r="D851" s="22" t="e">
        <f>LN(Table1[[#This Row],[BSE_SENSEX]]/C850)</f>
        <v>#DIV/0!</v>
      </c>
      <c r="E851" s="25">
        <f t="shared" ca="1" si="14"/>
        <v>0</v>
      </c>
    </row>
    <row r="852" spans="1:5" ht="25" customHeight="1" x14ac:dyDescent="0.3">
      <c r="A852" s="21"/>
      <c r="B852" s="6"/>
      <c r="C852" s="5"/>
      <c r="D852" s="22" t="e">
        <f>LN(Table1[[#This Row],[BSE_SENSEX]]/C851)</f>
        <v>#DIV/0!</v>
      </c>
      <c r="E852" s="25">
        <f t="shared" ca="1" si="14"/>
        <v>0</v>
      </c>
    </row>
    <row r="853" spans="1:5" ht="25" customHeight="1" x14ac:dyDescent="0.3">
      <c r="A853" s="21"/>
      <c r="B853" s="6"/>
      <c r="C853" s="5"/>
      <c r="D853" s="22" t="e">
        <f>LN(Table1[[#This Row],[BSE_SENSEX]]/C852)</f>
        <v>#DIV/0!</v>
      </c>
      <c r="E853" s="25">
        <f t="shared" ca="1" si="14"/>
        <v>0</v>
      </c>
    </row>
    <row r="854" spans="1:5" ht="25" customHeight="1" x14ac:dyDescent="0.3">
      <c r="A854" s="21"/>
      <c r="B854" s="6"/>
      <c r="C854" s="5"/>
      <c r="D854" s="22" t="e">
        <f>LN(Table1[[#This Row],[BSE_SENSEX]]/C853)</f>
        <v>#DIV/0!</v>
      </c>
      <c r="E854" s="25">
        <f t="shared" ca="1" si="14"/>
        <v>0</v>
      </c>
    </row>
    <row r="855" spans="1:5" ht="25" customHeight="1" x14ac:dyDescent="0.3">
      <c r="A855" s="21"/>
      <c r="B855" s="6"/>
      <c r="C855" s="5"/>
      <c r="D855" s="22" t="e">
        <f>LN(Table1[[#This Row],[BSE_SENSEX]]/C854)</f>
        <v>#DIV/0!</v>
      </c>
      <c r="E855" s="25">
        <f t="shared" ca="1" si="14"/>
        <v>0</v>
      </c>
    </row>
    <row r="856" spans="1:5" ht="25" customHeight="1" x14ac:dyDescent="0.3">
      <c r="A856" s="21"/>
      <c r="B856" s="6"/>
      <c r="C856" s="5"/>
      <c r="D856" s="22" t="e">
        <f>LN(Table1[[#This Row],[BSE_SENSEX]]/C855)</f>
        <v>#DIV/0!</v>
      </c>
      <c r="E856" s="25">
        <f t="shared" ca="1" si="14"/>
        <v>0</v>
      </c>
    </row>
    <row r="857" spans="1:5" ht="25" customHeight="1" x14ac:dyDescent="0.3">
      <c r="A857" s="21"/>
      <c r="B857" s="6"/>
      <c r="C857" s="5"/>
      <c r="D857" s="22" t="e">
        <f>LN(Table1[[#This Row],[BSE_SENSEX]]/C856)</f>
        <v>#DIV/0!</v>
      </c>
      <c r="E857" s="25">
        <f t="shared" ca="1" si="14"/>
        <v>0</v>
      </c>
    </row>
    <row r="858" spans="1:5" ht="25" customHeight="1" x14ac:dyDescent="0.3">
      <c r="A858" s="21"/>
      <c r="B858" s="6"/>
      <c r="C858" s="5"/>
      <c r="D858" s="22" t="e">
        <f>LN(Table1[[#This Row],[BSE_SENSEX]]/C857)</f>
        <v>#DIV/0!</v>
      </c>
      <c r="E858" s="25">
        <f t="shared" ca="1" si="14"/>
        <v>0</v>
      </c>
    </row>
    <row r="859" spans="1:5" ht="25" customHeight="1" x14ac:dyDescent="0.3">
      <c r="A859" s="21"/>
      <c r="B859" s="6"/>
      <c r="C859" s="5"/>
      <c r="D859" s="22" t="e">
        <f>LN(Table1[[#This Row],[BSE_SENSEX]]/C858)</f>
        <v>#DIV/0!</v>
      </c>
      <c r="E859" s="25">
        <f t="shared" ca="1" si="14"/>
        <v>0</v>
      </c>
    </row>
    <row r="860" spans="1:5" ht="25" customHeight="1" x14ac:dyDescent="0.3">
      <c r="A860" s="21"/>
      <c r="B860" s="6"/>
      <c r="C860" s="5"/>
      <c r="D860" s="22" t="e">
        <f>LN(Table1[[#This Row],[BSE_SENSEX]]/C859)</f>
        <v>#DIV/0!</v>
      </c>
      <c r="E860" s="25">
        <f t="shared" ca="1" si="14"/>
        <v>0</v>
      </c>
    </row>
    <row r="861" spans="1:5" ht="25" customHeight="1" x14ac:dyDescent="0.3">
      <c r="A861" s="21"/>
      <c r="B861" s="6"/>
      <c r="C861" s="5"/>
      <c r="D861" s="22" t="e">
        <f>LN(Table1[[#This Row],[BSE_SENSEX]]/C860)</f>
        <v>#DIV/0!</v>
      </c>
      <c r="E861" s="25">
        <f t="shared" ca="1" si="14"/>
        <v>0</v>
      </c>
    </row>
    <row r="862" spans="1:5" ht="25" customHeight="1" x14ac:dyDescent="0.3">
      <c r="A862" s="21"/>
      <c r="B862" s="6"/>
      <c r="C862" s="5"/>
      <c r="D862" s="22" t="e">
        <f>LN(Table1[[#This Row],[BSE_SENSEX]]/C861)</f>
        <v>#DIV/0!</v>
      </c>
      <c r="E862" s="25">
        <f t="shared" ca="1" si="14"/>
        <v>0</v>
      </c>
    </row>
    <row r="863" spans="1:5" ht="25" customHeight="1" x14ac:dyDescent="0.3">
      <c r="A863" s="21"/>
      <c r="B863" s="6"/>
      <c r="C863" s="5"/>
      <c r="D863" s="22" t="e">
        <f>LN(Table1[[#This Row],[BSE_SENSEX]]/C862)</f>
        <v>#DIV/0!</v>
      </c>
      <c r="E863" s="25">
        <f t="shared" ca="1" si="14"/>
        <v>0</v>
      </c>
    </row>
    <row r="864" spans="1:5" ht="25" customHeight="1" x14ac:dyDescent="0.3">
      <c r="A864" s="21"/>
      <c r="B864" s="6"/>
      <c r="C864" s="5"/>
      <c r="D864" s="22" t="e">
        <f>LN(Table1[[#This Row],[BSE_SENSEX]]/C863)</f>
        <v>#DIV/0!</v>
      </c>
      <c r="E864" s="25">
        <f t="shared" ca="1" si="14"/>
        <v>0</v>
      </c>
    </row>
    <row r="865" spans="1:5" ht="25" customHeight="1" x14ac:dyDescent="0.3">
      <c r="A865" s="21"/>
      <c r="B865" s="6"/>
      <c r="C865" s="5"/>
      <c r="D865" s="22" t="e">
        <f>LN(Table1[[#This Row],[BSE_SENSEX]]/C864)</f>
        <v>#DIV/0!</v>
      </c>
      <c r="E865" s="25">
        <f t="shared" ca="1" si="14"/>
        <v>0</v>
      </c>
    </row>
    <row r="866" spans="1:5" ht="25" customHeight="1" x14ac:dyDescent="0.3">
      <c r="A866" s="21"/>
      <c r="B866" s="6"/>
      <c r="C866" s="5"/>
      <c r="D866" s="22" t="e">
        <f>LN(Table1[[#This Row],[BSE_SENSEX]]/C865)</f>
        <v>#DIV/0!</v>
      </c>
      <c r="E866" s="25">
        <f t="shared" ca="1" si="14"/>
        <v>0</v>
      </c>
    </row>
    <row r="867" spans="1:5" ht="25" customHeight="1" x14ac:dyDescent="0.3">
      <c r="A867" s="21"/>
      <c r="B867" s="6"/>
      <c r="C867" s="5"/>
      <c r="D867" s="22" t="e">
        <f>LN(Table1[[#This Row],[BSE_SENSEX]]/C866)</f>
        <v>#DIV/0!</v>
      </c>
      <c r="E867" s="25">
        <f t="shared" ca="1" si="14"/>
        <v>0</v>
      </c>
    </row>
    <row r="868" spans="1:5" ht="25" customHeight="1" x14ac:dyDescent="0.3">
      <c r="A868" s="21"/>
      <c r="B868" s="6"/>
      <c r="C868" s="5"/>
      <c r="D868" s="22" t="e">
        <f>LN(Table1[[#This Row],[BSE_SENSEX]]/C867)</f>
        <v>#DIV/0!</v>
      </c>
      <c r="E868" s="25">
        <f t="shared" ca="1" si="14"/>
        <v>0</v>
      </c>
    </row>
    <row r="869" spans="1:5" ht="25" customHeight="1" x14ac:dyDescent="0.3">
      <c r="A869" s="21"/>
      <c r="B869" s="6"/>
      <c r="C869" s="5"/>
      <c r="D869" s="22" t="e">
        <f>LN(Table1[[#This Row],[BSE_SENSEX]]/C868)</f>
        <v>#DIV/0!</v>
      </c>
      <c r="E869" s="25">
        <f t="shared" ca="1" si="14"/>
        <v>0</v>
      </c>
    </row>
    <row r="870" spans="1:5" ht="25" customHeight="1" x14ac:dyDescent="0.3">
      <c r="A870" s="21"/>
      <c r="B870" s="6"/>
      <c r="C870" s="5"/>
      <c r="D870" s="22" t="e">
        <f>LN(Table1[[#This Row],[BSE_SENSEX]]/C869)</f>
        <v>#DIV/0!</v>
      </c>
      <c r="E870" s="25">
        <f t="shared" ca="1" si="14"/>
        <v>0</v>
      </c>
    </row>
    <row r="871" spans="1:5" ht="25" customHeight="1" x14ac:dyDescent="0.3">
      <c r="A871" s="21"/>
      <c r="B871" s="6"/>
      <c r="C871" s="5"/>
      <c r="D871" s="22" t="e">
        <f>LN(Table1[[#This Row],[BSE_SENSEX]]/C870)</f>
        <v>#DIV/0!</v>
      </c>
      <c r="E871" s="25">
        <f t="shared" ca="1" si="14"/>
        <v>0</v>
      </c>
    </row>
    <row r="872" spans="1:5" ht="25" customHeight="1" x14ac:dyDescent="0.3">
      <c r="A872" s="21"/>
      <c r="B872" s="6"/>
      <c r="C872" s="5"/>
      <c r="D872" s="22" t="e">
        <f>LN(Table1[[#This Row],[BSE_SENSEX]]/C871)</f>
        <v>#DIV/0!</v>
      </c>
      <c r="E872" s="25">
        <f t="shared" ca="1" si="14"/>
        <v>0</v>
      </c>
    </row>
    <row r="873" spans="1:5" ht="25" customHeight="1" x14ac:dyDescent="0.3">
      <c r="A873" s="21"/>
      <c r="B873" s="6"/>
      <c r="C873" s="5"/>
      <c r="D873" s="22" t="e">
        <f>LN(Table1[[#This Row],[BSE_SENSEX]]/C872)</f>
        <v>#DIV/0!</v>
      </c>
      <c r="E873" s="25">
        <f t="shared" ca="1" si="14"/>
        <v>0</v>
      </c>
    </row>
    <row r="874" spans="1:5" ht="25" customHeight="1" x14ac:dyDescent="0.3">
      <c r="A874" s="21"/>
      <c r="B874" s="6"/>
      <c r="C874" s="5"/>
      <c r="D874" s="22" t="e">
        <f>LN(Table1[[#This Row],[BSE_SENSEX]]/C873)</f>
        <v>#DIV/0!</v>
      </c>
      <c r="E874" s="25">
        <f t="shared" ca="1" si="14"/>
        <v>0</v>
      </c>
    </row>
    <row r="875" spans="1:5" ht="25" customHeight="1" x14ac:dyDescent="0.3">
      <c r="A875" s="21"/>
      <c r="B875" s="6"/>
      <c r="C875" s="5"/>
      <c r="D875" s="22" t="e">
        <f>LN(Table1[[#This Row],[BSE_SENSEX]]/C874)</f>
        <v>#DIV/0!</v>
      </c>
      <c r="E875" s="25">
        <f t="shared" ca="1" si="14"/>
        <v>0</v>
      </c>
    </row>
    <row r="876" spans="1:5" ht="25" customHeight="1" x14ac:dyDescent="0.3">
      <c r="A876" s="21"/>
      <c r="B876" s="6"/>
      <c r="C876" s="5"/>
      <c r="D876" s="22" t="e">
        <f>LN(Table1[[#This Row],[BSE_SENSEX]]/C875)</f>
        <v>#DIV/0!</v>
      </c>
      <c r="E876" s="25">
        <f t="shared" ca="1" si="14"/>
        <v>0</v>
      </c>
    </row>
    <row r="877" spans="1:5" ht="25" customHeight="1" x14ac:dyDescent="0.3">
      <c r="A877" s="21"/>
      <c r="B877" s="6"/>
      <c r="C877" s="5"/>
      <c r="D877" s="22" t="e">
        <f>LN(Table1[[#This Row],[BSE_SENSEX]]/C876)</f>
        <v>#DIV/0!</v>
      </c>
      <c r="E877" s="25">
        <f t="shared" ca="1" si="14"/>
        <v>0</v>
      </c>
    </row>
    <row r="878" spans="1:5" ht="25" customHeight="1" x14ac:dyDescent="0.3">
      <c r="A878" s="21"/>
      <c r="B878" s="6"/>
      <c r="C878" s="5"/>
      <c r="D878" s="22" t="e">
        <f>LN(Table1[[#This Row],[BSE_SENSEX]]/C877)</f>
        <v>#DIV/0!</v>
      </c>
      <c r="E878" s="25">
        <f t="shared" ca="1" si="14"/>
        <v>0</v>
      </c>
    </row>
    <row r="879" spans="1:5" ht="25" customHeight="1" x14ac:dyDescent="0.3">
      <c r="A879" s="21"/>
      <c r="B879" s="6"/>
      <c r="C879" s="5"/>
      <c r="D879" s="22" t="e">
        <f>LN(Table1[[#This Row],[BSE_SENSEX]]/C878)</f>
        <v>#DIV/0!</v>
      </c>
      <c r="E879" s="25">
        <f t="shared" ca="1" si="14"/>
        <v>0</v>
      </c>
    </row>
    <row r="880" spans="1:5" ht="25" customHeight="1" x14ac:dyDescent="0.3">
      <c r="A880" s="21"/>
      <c r="B880" s="6"/>
      <c r="C880" s="5"/>
      <c r="D880" s="22" t="e">
        <f>LN(Table1[[#This Row],[BSE_SENSEX]]/C879)</f>
        <v>#DIV/0!</v>
      </c>
      <c r="E880" s="25">
        <f t="shared" ca="1" si="14"/>
        <v>0</v>
      </c>
    </row>
    <row r="881" spans="1:5" ht="25" customHeight="1" x14ac:dyDescent="0.3">
      <c r="A881" s="21"/>
      <c r="B881" s="6"/>
      <c r="C881" s="5"/>
      <c r="D881" s="22" t="e">
        <f>LN(Table1[[#This Row],[BSE_SENSEX]]/C880)</f>
        <v>#DIV/0!</v>
      </c>
      <c r="E881" s="25">
        <f t="shared" ca="1" si="14"/>
        <v>0</v>
      </c>
    </row>
    <row r="882" spans="1:5" ht="25" customHeight="1" x14ac:dyDescent="0.3">
      <c r="A882" s="21"/>
      <c r="B882" s="6"/>
      <c r="C882" s="5"/>
      <c r="D882" s="22" t="e">
        <f>LN(Table1[[#This Row],[BSE_SENSEX]]/C881)</f>
        <v>#DIV/0!</v>
      </c>
      <c r="E882" s="25">
        <f t="shared" ca="1" si="14"/>
        <v>0</v>
      </c>
    </row>
    <row r="883" spans="1:5" ht="25" customHeight="1" x14ac:dyDescent="0.3">
      <c r="A883" s="21"/>
      <c r="B883" s="6"/>
      <c r="C883" s="5"/>
      <c r="D883" s="22" t="e">
        <f>LN(Table1[[#This Row],[BSE_SENSEX]]/C882)</f>
        <v>#DIV/0!</v>
      </c>
      <c r="E883" s="25">
        <f t="shared" ca="1" si="14"/>
        <v>0</v>
      </c>
    </row>
    <row r="884" spans="1:5" ht="25" customHeight="1" x14ac:dyDescent="0.3">
      <c r="A884" s="21"/>
      <c r="B884" s="6"/>
      <c r="C884" s="5"/>
      <c r="D884" s="22" t="e">
        <f>LN(Table1[[#This Row],[BSE_SENSEX]]/C883)</f>
        <v>#DIV/0!</v>
      </c>
      <c r="E884" s="25">
        <f t="shared" ca="1" si="14"/>
        <v>0</v>
      </c>
    </row>
    <row r="885" spans="1:5" ht="25" customHeight="1" x14ac:dyDescent="0.3">
      <c r="A885" s="21"/>
      <c r="B885" s="6"/>
      <c r="C885" s="5"/>
      <c r="D885" s="22" t="e">
        <f>LN(Table1[[#This Row],[BSE_SENSEX]]/C884)</f>
        <v>#DIV/0!</v>
      </c>
      <c r="E885" s="25">
        <f t="shared" ca="1" si="14"/>
        <v>0</v>
      </c>
    </row>
    <row r="886" spans="1:5" ht="25" customHeight="1" x14ac:dyDescent="0.3">
      <c r="A886" s="21"/>
      <c r="B886" s="6"/>
      <c r="C886" s="5"/>
      <c r="D886" s="22" t="e">
        <f>LN(Table1[[#This Row],[BSE_SENSEX]]/C885)</f>
        <v>#DIV/0!</v>
      </c>
      <c r="E886" s="25">
        <f t="shared" ca="1" si="14"/>
        <v>0</v>
      </c>
    </row>
    <row r="887" spans="1:5" ht="25" customHeight="1" x14ac:dyDescent="0.3">
      <c r="A887" s="21"/>
      <c r="B887" s="6"/>
      <c r="C887" s="5"/>
      <c r="D887" s="22" t="e">
        <f>LN(Table1[[#This Row],[BSE_SENSEX]]/C886)</f>
        <v>#DIV/0!</v>
      </c>
      <c r="E887" s="25">
        <f t="shared" ca="1" si="14"/>
        <v>0</v>
      </c>
    </row>
    <row r="888" spans="1:5" ht="25" customHeight="1" x14ac:dyDescent="0.3">
      <c r="A888" s="21"/>
      <c r="B888" s="6"/>
      <c r="C888" s="5"/>
      <c r="D888" s="22" t="e">
        <f>LN(Table1[[#This Row],[BSE_SENSEX]]/C887)</f>
        <v>#DIV/0!</v>
      </c>
      <c r="E888" s="25">
        <f t="shared" ca="1" si="14"/>
        <v>0</v>
      </c>
    </row>
    <row r="889" spans="1:5" ht="25" customHeight="1" x14ac:dyDescent="0.3">
      <c r="A889" s="21"/>
      <c r="B889" s="6"/>
      <c r="C889" s="5"/>
      <c r="D889" s="22" t="e">
        <f>LN(Table1[[#This Row],[BSE_SENSEX]]/C888)</f>
        <v>#DIV/0!</v>
      </c>
      <c r="E889" s="25">
        <f t="shared" ca="1" si="14"/>
        <v>0</v>
      </c>
    </row>
    <row r="890" spans="1:5" ht="25" customHeight="1" x14ac:dyDescent="0.3">
      <c r="A890" s="21"/>
      <c r="B890" s="6"/>
      <c r="C890" s="5"/>
      <c r="D890" s="22" t="e">
        <f>LN(Table1[[#This Row],[BSE_SENSEX]]/C889)</f>
        <v>#DIV/0!</v>
      </c>
      <c r="E890" s="25">
        <f t="shared" ca="1" si="14"/>
        <v>0</v>
      </c>
    </row>
    <row r="891" spans="1:5" ht="25" customHeight="1" x14ac:dyDescent="0.3">
      <c r="A891" s="21"/>
      <c r="B891" s="6"/>
      <c r="C891" s="5"/>
      <c r="D891" s="22" t="e">
        <f>LN(Table1[[#This Row],[BSE_SENSEX]]/C890)</f>
        <v>#DIV/0!</v>
      </c>
      <c r="E891" s="25">
        <f t="shared" ca="1" si="14"/>
        <v>0</v>
      </c>
    </row>
    <row r="892" spans="1:5" ht="25" customHeight="1" x14ac:dyDescent="0.3">
      <c r="A892" s="21"/>
      <c r="B892" s="6"/>
      <c r="C892" s="5"/>
      <c r="D892" s="22" t="e">
        <f>LN(Table1[[#This Row],[BSE_SENSEX]]/C891)</f>
        <v>#DIV/0!</v>
      </c>
      <c r="E892" s="25">
        <f t="shared" ca="1" si="14"/>
        <v>0</v>
      </c>
    </row>
    <row r="893" spans="1:5" ht="25" customHeight="1" x14ac:dyDescent="0.3">
      <c r="A893" s="21"/>
      <c r="B893" s="6"/>
      <c r="C893" s="5"/>
      <c r="D893" s="22" t="e">
        <f>LN(Table1[[#This Row],[BSE_SENSEX]]/C892)</f>
        <v>#DIV/0!</v>
      </c>
      <c r="E893" s="25">
        <f t="shared" ca="1" si="14"/>
        <v>0</v>
      </c>
    </row>
    <row r="894" spans="1:5" ht="25" customHeight="1" x14ac:dyDescent="0.3">
      <c r="A894" s="21"/>
      <c r="B894" s="6"/>
      <c r="C894" s="5"/>
      <c r="D894" s="22" t="e">
        <f>LN(Table1[[#This Row],[BSE_SENSEX]]/C893)</f>
        <v>#DIV/0!</v>
      </c>
      <c r="E894" s="25">
        <f t="shared" ca="1" si="14"/>
        <v>0</v>
      </c>
    </row>
    <row r="895" spans="1:5" ht="25" customHeight="1" x14ac:dyDescent="0.3">
      <c r="A895" s="21"/>
      <c r="B895" s="6"/>
      <c r="C895" s="5"/>
      <c r="D895" s="22" t="e">
        <f>LN(Table1[[#This Row],[BSE_SENSEX]]/C894)</f>
        <v>#DIV/0!</v>
      </c>
      <c r="E895" s="25">
        <f t="shared" ca="1" si="14"/>
        <v>0</v>
      </c>
    </row>
    <row r="896" spans="1:5" ht="25" customHeight="1" x14ac:dyDescent="0.3">
      <c r="A896" s="21"/>
      <c r="B896" s="6"/>
      <c r="C896" s="5"/>
      <c r="D896" s="22" t="e">
        <f>LN(Table1[[#This Row],[BSE_SENSEX]]/C895)</f>
        <v>#DIV/0!</v>
      </c>
      <c r="E896" s="25">
        <f t="shared" ca="1" si="14"/>
        <v>0</v>
      </c>
    </row>
    <row r="897" spans="1:5" ht="25" customHeight="1" x14ac:dyDescent="0.3">
      <c r="A897" s="21"/>
      <c r="B897" s="6"/>
      <c r="C897" s="5"/>
      <c r="D897" s="22" t="e">
        <f>LN(Table1[[#This Row],[BSE_SENSEX]]/C896)</f>
        <v>#DIV/0!</v>
      </c>
      <c r="E897" s="25">
        <f t="shared" ca="1" si="14"/>
        <v>0</v>
      </c>
    </row>
    <row r="898" spans="1:5" ht="25" customHeight="1" x14ac:dyDescent="0.3">
      <c r="A898" s="21"/>
      <c r="B898" s="6"/>
      <c r="C898" s="5"/>
      <c r="D898" s="22" t="e">
        <f>LN(Table1[[#This Row],[BSE_SENSEX]]/C897)</f>
        <v>#DIV/0!</v>
      </c>
      <c r="E898" s="25">
        <f t="shared" ca="1" si="14"/>
        <v>0</v>
      </c>
    </row>
    <row r="899" spans="1:5" ht="25" customHeight="1" x14ac:dyDescent="0.3">
      <c r="A899" s="21"/>
      <c r="B899" s="6"/>
      <c r="C899" s="5"/>
      <c r="D899" s="22" t="e">
        <f>LN(Table1[[#This Row],[BSE_SENSEX]]/C898)</f>
        <v>#DIV/0!</v>
      </c>
      <c r="E899" s="25">
        <f t="shared" ca="1" si="14"/>
        <v>0</v>
      </c>
    </row>
    <row r="900" spans="1:5" ht="25" customHeight="1" x14ac:dyDescent="0.3">
      <c r="A900" s="21"/>
      <c r="B900" s="6"/>
      <c r="C900" s="5"/>
      <c r="D900" s="22" t="e">
        <f>LN(Table1[[#This Row],[BSE_SENSEX]]/C899)</f>
        <v>#DIV/0!</v>
      </c>
      <c r="E900" s="25">
        <f t="shared" ref="E900:E908" ca="1" si="15">C899+C899*M898+M899*NORMSINV(RAND())*C899</f>
        <v>0</v>
      </c>
    </row>
    <row r="901" spans="1:5" ht="25" customHeight="1" x14ac:dyDescent="0.3">
      <c r="A901" s="21"/>
      <c r="B901" s="6"/>
      <c r="C901" s="5"/>
      <c r="D901" s="22" t="e">
        <f>LN(Table1[[#This Row],[BSE_SENSEX]]/C900)</f>
        <v>#DIV/0!</v>
      </c>
      <c r="E901" s="25">
        <f t="shared" ca="1" si="15"/>
        <v>0</v>
      </c>
    </row>
    <row r="902" spans="1:5" ht="25" customHeight="1" x14ac:dyDescent="0.3">
      <c r="A902" s="21"/>
      <c r="B902" s="6"/>
      <c r="C902" s="5"/>
      <c r="D902" s="22" t="e">
        <f>LN(Table1[[#This Row],[BSE_SENSEX]]/C901)</f>
        <v>#DIV/0!</v>
      </c>
      <c r="E902" s="25">
        <f t="shared" ca="1" si="15"/>
        <v>0</v>
      </c>
    </row>
    <row r="903" spans="1:5" ht="25" customHeight="1" x14ac:dyDescent="0.3">
      <c r="A903" s="21"/>
      <c r="B903" s="6"/>
      <c r="C903" s="5"/>
      <c r="D903" s="22" t="e">
        <f>LN(Table1[[#This Row],[BSE_SENSEX]]/C902)</f>
        <v>#DIV/0!</v>
      </c>
      <c r="E903" s="25">
        <f t="shared" ca="1" si="15"/>
        <v>0</v>
      </c>
    </row>
    <row r="904" spans="1:5" ht="25" customHeight="1" x14ac:dyDescent="0.3">
      <c r="A904" s="21"/>
      <c r="B904" s="6"/>
      <c r="C904" s="5"/>
      <c r="D904" s="22" t="e">
        <f>LN(Table1[[#This Row],[BSE_SENSEX]]/C903)</f>
        <v>#DIV/0!</v>
      </c>
      <c r="E904" s="25">
        <f t="shared" ca="1" si="15"/>
        <v>0</v>
      </c>
    </row>
    <row r="905" spans="1:5" ht="25" customHeight="1" x14ac:dyDescent="0.3">
      <c r="A905" s="21"/>
      <c r="B905" s="6"/>
      <c r="C905" s="5"/>
      <c r="D905" s="22" t="e">
        <f>LN(Table1[[#This Row],[BSE_SENSEX]]/C904)</f>
        <v>#DIV/0!</v>
      </c>
      <c r="E905" s="25">
        <f t="shared" ca="1" si="15"/>
        <v>0</v>
      </c>
    </row>
    <row r="906" spans="1:5" ht="25" customHeight="1" x14ac:dyDescent="0.3">
      <c r="A906" s="21"/>
      <c r="B906" s="6"/>
      <c r="C906" s="5"/>
      <c r="D906" s="22" t="e">
        <f>LN(Table1[[#This Row],[BSE_SENSEX]]/C905)</f>
        <v>#DIV/0!</v>
      </c>
      <c r="E906" s="25">
        <f t="shared" ca="1" si="15"/>
        <v>0</v>
      </c>
    </row>
    <row r="907" spans="1:5" ht="25" customHeight="1" x14ac:dyDescent="0.3">
      <c r="A907" s="21"/>
      <c r="B907" s="6"/>
      <c r="C907" s="5"/>
      <c r="D907" s="22" t="e">
        <f>LN(Table1[[#This Row],[BSE_SENSEX]]/C906)</f>
        <v>#DIV/0!</v>
      </c>
      <c r="E907" s="25">
        <f t="shared" ca="1" si="15"/>
        <v>0</v>
      </c>
    </row>
    <row r="908" spans="1:5" ht="25" customHeight="1" x14ac:dyDescent="0.3">
      <c r="A908" s="23"/>
      <c r="B908" s="11"/>
      <c r="C908" s="12"/>
      <c r="D908" s="24" t="e">
        <f>LN(Table1[[#This Row],[BSE_SENSEX]]/C907)</f>
        <v>#DIV/0!</v>
      </c>
      <c r="E908" s="25">
        <f t="shared" ca="1" si="15"/>
        <v>0</v>
      </c>
    </row>
  </sheetData>
  <sortState xmlns:xlrd2="http://schemas.microsoft.com/office/spreadsheetml/2017/richdata2" ref="U2:U29">
    <sortCondition ref="U2"/>
  </sortState>
  <pageMargins left="0.7" right="0.7" top="0.75" bottom="0.75" header="0.3" footer="0.3"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5EF7A6-517E-454F-BA25-06CC1B563DD0}">
  <dimension ref="A1:DI247"/>
  <sheetViews>
    <sheetView topLeftCell="A3" workbookViewId="0">
      <selection activeCell="E7" sqref="E7"/>
    </sheetView>
  </sheetViews>
  <sheetFormatPr defaultRowHeight="13.5" x14ac:dyDescent="0.3"/>
  <cols>
    <col min="1" max="1" width="10.23046875" bestFit="1" customWidth="1"/>
    <col min="8" max="8" width="10.07421875" bestFit="1" customWidth="1"/>
  </cols>
  <sheetData>
    <row r="1" spans="1:113" x14ac:dyDescent="0.3">
      <c r="A1" t="s">
        <v>0</v>
      </c>
      <c r="B1" t="s">
        <v>21</v>
      </c>
      <c r="C1" s="29" t="s">
        <v>22</v>
      </c>
      <c r="H1" t="s">
        <v>24</v>
      </c>
    </row>
    <row r="2" spans="1:113" x14ac:dyDescent="0.3">
      <c r="A2" s="28">
        <v>44937</v>
      </c>
      <c r="B2">
        <v>17895.699218999998</v>
      </c>
    </row>
    <row r="3" spans="1:113" x14ac:dyDescent="0.3">
      <c r="A3" s="28">
        <v>44938</v>
      </c>
      <c r="B3">
        <v>17858.199218999998</v>
      </c>
      <c r="C3">
        <f>LN(B3/B2)</f>
        <v>-2.0976741216494881E-3</v>
      </c>
    </row>
    <row r="4" spans="1:113" x14ac:dyDescent="0.3">
      <c r="A4" s="28">
        <v>44939</v>
      </c>
      <c r="B4">
        <v>17956.599609000001</v>
      </c>
      <c r="C4">
        <f t="shared" ref="C4:C67" si="0">LN(B4/B3)</f>
        <v>5.4949708398477461E-3</v>
      </c>
      <c r="E4" s="31" t="s">
        <v>23</v>
      </c>
      <c r="F4" s="30">
        <f>AVERAGE(C3:C247)</f>
        <v>7.7679862395524802E-4</v>
      </c>
      <c r="H4">
        <v>1</v>
      </c>
      <c r="I4">
        <v>2</v>
      </c>
      <c r="J4">
        <v>3</v>
      </c>
      <c r="K4">
        <v>4</v>
      </c>
      <c r="L4">
        <v>5</v>
      </c>
      <c r="M4">
        <v>6</v>
      </c>
      <c r="N4">
        <v>7</v>
      </c>
      <c r="O4">
        <v>8</v>
      </c>
      <c r="P4">
        <v>9</v>
      </c>
      <c r="Q4">
        <v>10</v>
      </c>
      <c r="R4">
        <v>11</v>
      </c>
      <c r="S4">
        <v>12</v>
      </c>
      <c r="T4">
        <v>13</v>
      </c>
      <c r="U4">
        <v>14</v>
      </c>
      <c r="V4">
        <v>15</v>
      </c>
      <c r="W4">
        <v>16</v>
      </c>
      <c r="X4">
        <v>17</v>
      </c>
      <c r="Y4">
        <v>18</v>
      </c>
      <c r="Z4">
        <v>19</v>
      </c>
      <c r="AA4">
        <v>20</v>
      </c>
      <c r="AB4">
        <v>21</v>
      </c>
      <c r="AC4">
        <v>22</v>
      </c>
      <c r="AD4">
        <v>23</v>
      </c>
      <c r="AE4">
        <v>24</v>
      </c>
      <c r="AF4">
        <v>25</v>
      </c>
      <c r="AG4">
        <v>26</v>
      </c>
      <c r="AH4">
        <v>27</v>
      </c>
      <c r="AI4">
        <v>28</v>
      </c>
      <c r="AJ4">
        <v>29</v>
      </c>
      <c r="AK4">
        <v>30</v>
      </c>
      <c r="AL4">
        <v>31</v>
      </c>
      <c r="AM4">
        <v>32</v>
      </c>
      <c r="AN4">
        <v>33</v>
      </c>
      <c r="AO4">
        <v>34</v>
      </c>
      <c r="AP4">
        <v>35</v>
      </c>
      <c r="AQ4">
        <v>36</v>
      </c>
      <c r="AR4">
        <v>37</v>
      </c>
      <c r="AS4">
        <v>38</v>
      </c>
      <c r="AT4">
        <v>39</v>
      </c>
      <c r="AU4">
        <v>40</v>
      </c>
      <c r="AV4">
        <v>41</v>
      </c>
      <c r="AW4">
        <v>42</v>
      </c>
      <c r="AX4">
        <v>43</v>
      </c>
      <c r="AY4">
        <v>44</v>
      </c>
      <c r="AZ4">
        <v>45</v>
      </c>
      <c r="BA4">
        <v>46</v>
      </c>
      <c r="BB4">
        <v>47</v>
      </c>
      <c r="BC4">
        <v>48</v>
      </c>
      <c r="BD4">
        <v>49</v>
      </c>
      <c r="BE4">
        <v>50</v>
      </c>
      <c r="BF4">
        <v>51</v>
      </c>
      <c r="BG4">
        <v>52</v>
      </c>
      <c r="BH4">
        <v>53</v>
      </c>
      <c r="BI4">
        <v>54</v>
      </c>
      <c r="BJ4">
        <v>55</v>
      </c>
      <c r="BK4">
        <v>56</v>
      </c>
      <c r="BL4">
        <v>57</v>
      </c>
      <c r="BM4">
        <v>58</v>
      </c>
      <c r="BN4">
        <v>59</v>
      </c>
      <c r="BO4">
        <v>60</v>
      </c>
      <c r="BP4">
        <v>61</v>
      </c>
      <c r="BQ4">
        <v>62</v>
      </c>
      <c r="BR4">
        <v>63</v>
      </c>
      <c r="BS4">
        <v>64</v>
      </c>
      <c r="BT4">
        <v>65</v>
      </c>
      <c r="BU4">
        <v>66</v>
      </c>
      <c r="BV4">
        <v>67</v>
      </c>
      <c r="BW4">
        <v>68</v>
      </c>
      <c r="BX4">
        <v>69</v>
      </c>
      <c r="BY4">
        <v>70</v>
      </c>
      <c r="BZ4">
        <v>71</v>
      </c>
      <c r="CA4">
        <v>72</v>
      </c>
      <c r="CB4">
        <v>73</v>
      </c>
      <c r="CC4">
        <v>74</v>
      </c>
      <c r="CD4">
        <v>75</v>
      </c>
      <c r="CE4">
        <v>76</v>
      </c>
      <c r="CF4">
        <v>77</v>
      </c>
      <c r="CG4">
        <v>78</v>
      </c>
      <c r="CH4">
        <v>79</v>
      </c>
      <c r="CI4">
        <v>80</v>
      </c>
      <c r="CJ4">
        <v>81</v>
      </c>
      <c r="CK4">
        <v>82</v>
      </c>
      <c r="CL4">
        <v>83</v>
      </c>
      <c r="CM4">
        <v>84</v>
      </c>
      <c r="CN4">
        <v>85</v>
      </c>
      <c r="CO4">
        <v>86</v>
      </c>
      <c r="CP4">
        <v>87</v>
      </c>
      <c r="CQ4">
        <v>88</v>
      </c>
      <c r="CR4">
        <v>89</v>
      </c>
      <c r="CS4">
        <v>90</v>
      </c>
      <c r="CT4">
        <v>91</v>
      </c>
      <c r="CU4">
        <v>92</v>
      </c>
      <c r="CV4">
        <v>93</v>
      </c>
      <c r="CW4">
        <v>94</v>
      </c>
      <c r="CX4">
        <v>95</v>
      </c>
      <c r="CY4">
        <v>96</v>
      </c>
      <c r="CZ4">
        <v>97</v>
      </c>
      <c r="DA4">
        <v>98</v>
      </c>
      <c r="DB4">
        <v>99</v>
      </c>
      <c r="DC4">
        <v>100</v>
      </c>
      <c r="DD4">
        <v>101</v>
      </c>
      <c r="DE4">
        <v>102</v>
      </c>
      <c r="DF4">
        <v>103</v>
      </c>
      <c r="DG4">
        <v>104</v>
      </c>
      <c r="DH4">
        <v>105</v>
      </c>
      <c r="DI4">
        <v>106</v>
      </c>
    </row>
    <row r="5" spans="1:113" x14ac:dyDescent="0.3">
      <c r="A5" s="28">
        <v>44942</v>
      </c>
      <c r="B5">
        <v>17894.849609000001</v>
      </c>
      <c r="C5">
        <f t="shared" si="0"/>
        <v>-3.4447734978497288E-3</v>
      </c>
      <c r="E5" s="31" t="s">
        <v>20</v>
      </c>
      <c r="F5" s="30">
        <f>_xlfn.STDEV.S(C3:C247)</f>
        <v>6.0811247139908979E-3</v>
      </c>
      <c r="H5">
        <f ca="1">_xlfn.NORM.S.INV(RAND())</f>
        <v>-0.61567488330819908</v>
      </c>
      <c r="I5">
        <f t="shared" ref="I5:BT5" ca="1" si="1">_xlfn.NORM.S.INV(RAND())</f>
        <v>1.3135637743066639</v>
      </c>
      <c r="J5">
        <f t="shared" ca="1" si="1"/>
        <v>-0.23377950420306889</v>
      </c>
      <c r="K5">
        <f t="shared" ca="1" si="1"/>
        <v>0.24721781950245308</v>
      </c>
      <c r="L5">
        <f t="shared" ca="1" si="1"/>
        <v>1.1990828222054426</v>
      </c>
      <c r="M5">
        <f t="shared" ca="1" si="1"/>
        <v>2.2083681842253435</v>
      </c>
      <c r="N5">
        <f t="shared" ca="1" si="1"/>
        <v>-0.44678497028649178</v>
      </c>
      <c r="O5">
        <f t="shared" ca="1" si="1"/>
        <v>1.8789599534570933</v>
      </c>
      <c r="P5">
        <f t="shared" ca="1" si="1"/>
        <v>1.584812842751355</v>
      </c>
      <c r="Q5">
        <f t="shared" ca="1" si="1"/>
        <v>-0.98617521437317968</v>
      </c>
      <c r="R5">
        <f t="shared" ca="1" si="1"/>
        <v>-4.6502258080909159E-2</v>
      </c>
      <c r="S5">
        <f t="shared" ca="1" si="1"/>
        <v>0.758220167080216</v>
      </c>
      <c r="T5">
        <f t="shared" ca="1" si="1"/>
        <v>0.29536585229934437</v>
      </c>
      <c r="U5">
        <f t="shared" ca="1" si="1"/>
        <v>2.0568791891934661</v>
      </c>
      <c r="V5">
        <f t="shared" ca="1" si="1"/>
        <v>-1.5767963406274841</v>
      </c>
      <c r="W5">
        <f t="shared" ca="1" si="1"/>
        <v>0.35076928780879374</v>
      </c>
      <c r="X5">
        <f t="shared" ca="1" si="1"/>
        <v>-1.4507546932386002</v>
      </c>
      <c r="Y5">
        <f t="shared" ca="1" si="1"/>
        <v>1.7220123949787722</v>
      </c>
      <c r="Z5">
        <f t="shared" ca="1" si="1"/>
        <v>9.7951906397062138E-2</v>
      </c>
      <c r="AA5">
        <f t="shared" ca="1" si="1"/>
        <v>-1.334430693058174</v>
      </c>
      <c r="AB5">
        <f t="shared" ca="1" si="1"/>
        <v>-1.2816925518030788</v>
      </c>
      <c r="AC5">
        <f t="shared" ca="1" si="1"/>
        <v>-0.45297330320513635</v>
      </c>
      <c r="AD5">
        <f t="shared" ca="1" si="1"/>
        <v>0.88230599475236726</v>
      </c>
      <c r="AE5">
        <f t="shared" ca="1" si="1"/>
        <v>-0.1550746964577466</v>
      </c>
      <c r="AF5">
        <f t="shared" ca="1" si="1"/>
        <v>0.85406753900290877</v>
      </c>
      <c r="AG5">
        <f t="shared" ca="1" si="1"/>
        <v>0.17672765346920907</v>
      </c>
      <c r="AH5">
        <f t="shared" ca="1" si="1"/>
        <v>-1.0295085644450679</v>
      </c>
      <c r="AI5">
        <f t="shared" ca="1" si="1"/>
        <v>0.25975521529981926</v>
      </c>
      <c r="AJ5">
        <f t="shared" ca="1" si="1"/>
        <v>-0.3235732686004793</v>
      </c>
      <c r="AK5">
        <f t="shared" ca="1" si="1"/>
        <v>-0.79996372890532086</v>
      </c>
      <c r="AL5">
        <f t="shared" ca="1" si="1"/>
        <v>0.34016185088056272</v>
      </c>
      <c r="AM5">
        <f t="shared" ca="1" si="1"/>
        <v>0.22923823270394578</v>
      </c>
      <c r="AN5">
        <f t="shared" ca="1" si="1"/>
        <v>0.26076288514605211</v>
      </c>
      <c r="AO5">
        <f t="shared" ca="1" si="1"/>
        <v>-1.6742795673862159</v>
      </c>
      <c r="AP5">
        <f t="shared" ca="1" si="1"/>
        <v>0.80440552623617212</v>
      </c>
      <c r="AQ5">
        <f t="shared" ca="1" si="1"/>
        <v>-1.3299823712156538</v>
      </c>
      <c r="AR5">
        <f t="shared" ca="1" si="1"/>
        <v>2.283700340721611</v>
      </c>
      <c r="AS5">
        <f t="shared" ca="1" si="1"/>
        <v>-0.36530302028914563</v>
      </c>
      <c r="AT5">
        <f t="shared" ca="1" si="1"/>
        <v>-0.28735577187552458</v>
      </c>
      <c r="AU5">
        <f t="shared" ca="1" si="1"/>
        <v>-1.654291379317836</v>
      </c>
      <c r="AV5">
        <f t="shared" ca="1" si="1"/>
        <v>0.93138307372339624</v>
      </c>
      <c r="AW5">
        <f t="shared" ca="1" si="1"/>
        <v>-0.65657757704123165</v>
      </c>
      <c r="AX5">
        <f t="shared" ca="1" si="1"/>
        <v>-2.1979039144346437</v>
      </c>
      <c r="AY5">
        <f t="shared" ca="1" si="1"/>
        <v>1.2042522026549176</v>
      </c>
      <c r="AZ5">
        <f t="shared" ca="1" si="1"/>
        <v>-0.28223463642355534</v>
      </c>
      <c r="BA5">
        <f t="shared" ca="1" si="1"/>
        <v>-1.1042945748680555</v>
      </c>
      <c r="BB5">
        <f t="shared" ca="1" si="1"/>
        <v>-0.92644828390970613</v>
      </c>
      <c r="BC5">
        <f t="shared" ca="1" si="1"/>
        <v>-0.132044150805499</v>
      </c>
      <c r="BD5">
        <f t="shared" ca="1" si="1"/>
        <v>0.88766414556671069</v>
      </c>
      <c r="BE5">
        <f t="shared" ca="1" si="1"/>
        <v>-1.3419472643515156</v>
      </c>
      <c r="BF5">
        <f t="shared" ca="1" si="1"/>
        <v>1.5032610065303413</v>
      </c>
      <c r="BG5">
        <f t="shared" ca="1" si="1"/>
        <v>-0.65791103578016508</v>
      </c>
      <c r="BH5">
        <f t="shared" ca="1" si="1"/>
        <v>-9.1926988205708909E-2</v>
      </c>
      <c r="BI5">
        <f t="shared" ca="1" si="1"/>
        <v>1.3161800613420687</v>
      </c>
      <c r="BJ5">
        <f t="shared" ca="1" si="1"/>
        <v>0.49105689948878878</v>
      </c>
      <c r="BK5">
        <f t="shared" ca="1" si="1"/>
        <v>0.73096661569973942</v>
      </c>
      <c r="BL5">
        <f t="shared" ca="1" si="1"/>
        <v>1.697514383475935</v>
      </c>
      <c r="BM5">
        <f t="shared" ca="1" si="1"/>
        <v>0.26794465040327436</v>
      </c>
      <c r="BN5">
        <f t="shared" ca="1" si="1"/>
        <v>0.15302468085305992</v>
      </c>
      <c r="BO5">
        <f t="shared" ca="1" si="1"/>
        <v>-0.82851037115500059</v>
      </c>
      <c r="BP5">
        <f t="shared" ca="1" si="1"/>
        <v>-2.0325466705004631</v>
      </c>
      <c r="BQ5">
        <f t="shared" ca="1" si="1"/>
        <v>1.0423062081805559</v>
      </c>
      <c r="BR5">
        <f t="shared" ca="1" si="1"/>
        <v>0.10819859834543967</v>
      </c>
      <c r="BS5">
        <f t="shared" ca="1" si="1"/>
        <v>0.97585112861606449</v>
      </c>
      <c r="BT5">
        <f t="shared" ca="1" si="1"/>
        <v>0.71201409246910496</v>
      </c>
      <c r="BU5">
        <f t="shared" ref="BU5:DI5" ca="1" si="2">_xlfn.NORM.S.INV(RAND())</f>
        <v>1.0860581654796904</v>
      </c>
      <c r="BV5">
        <f t="shared" ca="1" si="2"/>
        <v>1.7113252317230281</v>
      </c>
      <c r="BW5">
        <f t="shared" ca="1" si="2"/>
        <v>0.85564812164989956</v>
      </c>
      <c r="BX5">
        <f t="shared" ca="1" si="2"/>
        <v>-0.36634963464469789</v>
      </c>
      <c r="BY5">
        <f t="shared" ca="1" si="2"/>
        <v>1.8135619731944455</v>
      </c>
      <c r="BZ5">
        <f t="shared" ca="1" si="2"/>
        <v>0.48731620723836905</v>
      </c>
      <c r="CA5">
        <f t="shared" ca="1" si="2"/>
        <v>-0.45354081638857596</v>
      </c>
      <c r="CB5">
        <f t="shared" ca="1" si="2"/>
        <v>-0.25838397230579252</v>
      </c>
      <c r="CC5">
        <f t="shared" ca="1" si="2"/>
        <v>0.72027903448813524</v>
      </c>
      <c r="CD5">
        <f t="shared" ca="1" si="2"/>
        <v>0.26948437530985547</v>
      </c>
      <c r="CE5">
        <f t="shared" ca="1" si="2"/>
        <v>1.5822318019012924</v>
      </c>
      <c r="CF5">
        <f t="shared" ca="1" si="2"/>
        <v>1.4137439033074992</v>
      </c>
      <c r="CG5">
        <f t="shared" ca="1" si="2"/>
        <v>0.62645366613475451</v>
      </c>
      <c r="CH5">
        <f t="shared" ca="1" si="2"/>
        <v>2.1451008256559514</v>
      </c>
      <c r="CI5">
        <f t="shared" ca="1" si="2"/>
        <v>0.56049172771758127</v>
      </c>
      <c r="CJ5">
        <f t="shared" ca="1" si="2"/>
        <v>-0.22351974743323727</v>
      </c>
      <c r="CK5">
        <f t="shared" ca="1" si="2"/>
        <v>-0.69629880928263321</v>
      </c>
      <c r="CL5">
        <f t="shared" ca="1" si="2"/>
        <v>0.28785959430182761</v>
      </c>
      <c r="CM5">
        <f t="shared" ca="1" si="2"/>
        <v>-9.0731570930125807E-2</v>
      </c>
      <c r="CN5">
        <f t="shared" ca="1" si="2"/>
        <v>0.42576041238739976</v>
      </c>
      <c r="CO5">
        <f t="shared" ca="1" si="2"/>
        <v>-0.36723578111993893</v>
      </c>
      <c r="CP5">
        <f t="shared" ca="1" si="2"/>
        <v>-0.22940133367655963</v>
      </c>
      <c r="CQ5">
        <f t="shared" ca="1" si="2"/>
        <v>1.5274779646663506</v>
      </c>
      <c r="CR5">
        <f t="shared" ca="1" si="2"/>
        <v>-0.63267975680560895</v>
      </c>
      <c r="CS5">
        <f t="shared" ca="1" si="2"/>
        <v>-0.51811694455447799</v>
      </c>
      <c r="CT5">
        <f t="shared" ca="1" si="2"/>
        <v>0.87074157443253919</v>
      </c>
      <c r="CU5">
        <f t="shared" ca="1" si="2"/>
        <v>1.5186455487343038</v>
      </c>
      <c r="CV5">
        <f t="shared" ca="1" si="2"/>
        <v>-0.64254679596594055</v>
      </c>
      <c r="CW5">
        <f t="shared" ca="1" si="2"/>
        <v>0.2061887162050158</v>
      </c>
      <c r="CX5">
        <f t="shared" ca="1" si="2"/>
        <v>-1.5694343738866914</v>
      </c>
      <c r="CY5">
        <f t="shared" ca="1" si="2"/>
        <v>0.71333565548851618</v>
      </c>
      <c r="CZ5">
        <f t="shared" ca="1" si="2"/>
        <v>4.5780360614919524E-2</v>
      </c>
      <c r="DA5">
        <f t="shared" ca="1" si="2"/>
        <v>0.36629137184576938</v>
      </c>
      <c r="DB5">
        <f t="shared" ca="1" si="2"/>
        <v>0.60577288622919345</v>
      </c>
      <c r="DC5">
        <f t="shared" ca="1" si="2"/>
        <v>-8.8518016017282181E-2</v>
      </c>
      <c r="DD5">
        <f t="shared" ca="1" si="2"/>
        <v>-0.88638109949735289</v>
      </c>
      <c r="DE5">
        <f t="shared" ca="1" si="2"/>
        <v>-0.84268513701641412</v>
      </c>
      <c r="DF5">
        <f t="shared" ca="1" si="2"/>
        <v>-0.63126585675479419</v>
      </c>
      <c r="DG5">
        <f t="shared" ca="1" si="2"/>
        <v>-2.0593940021418597</v>
      </c>
      <c r="DH5">
        <f t="shared" ca="1" si="2"/>
        <v>-1.2508303309777993E-3</v>
      </c>
      <c r="DI5">
        <f t="shared" ca="1" si="2"/>
        <v>-0.70658648309235594</v>
      </c>
    </row>
    <row r="6" spans="1:113" x14ac:dyDescent="0.3">
      <c r="A6" s="28">
        <v>44943</v>
      </c>
      <c r="B6">
        <v>18053.300781000002</v>
      </c>
      <c r="C6">
        <f t="shared" si="0"/>
        <v>8.8155967105772986E-3</v>
      </c>
      <c r="E6">
        <f>1-_xlfn.NORM.DIST(0.02,F4,F5,TRUE)</f>
        <v>7.8580252416782237E-4</v>
      </c>
      <c r="H6">
        <f ca="1">$F$4+H5*$F$5</f>
        <v>-2.9671971247137033E-3</v>
      </c>
      <c r="I6">
        <f t="shared" ref="I6:BT6" ca="1" si="3">$F$4+I5*$F$5</f>
        <v>8.7647437552946638E-3</v>
      </c>
      <c r="J6">
        <f t="shared" ca="1" si="3"/>
        <v>-6.4484369667857321E-4</v>
      </c>
      <c r="K6">
        <f t="shared" ca="1" si="3"/>
        <v>2.2801610158705563E-3</v>
      </c>
      <c r="L6">
        <f t="shared" ca="1" si="3"/>
        <v>8.0685708081907181E-3</v>
      </c>
      <c r="M6">
        <f t="shared" ca="1" si="3"/>
        <v>1.4206160966639188E-2</v>
      </c>
      <c r="N6">
        <f t="shared" ca="1" si="3"/>
        <v>-1.9401565006936261E-3</v>
      </c>
      <c r="O6">
        <f t="shared" ca="1" si="3"/>
        <v>1.2202988433522365E-2</v>
      </c>
      <c r="P6">
        <f t="shared" ca="1" si="3"/>
        <v>1.0414243169060682E-2</v>
      </c>
      <c r="Q6">
        <f t="shared" ca="1" si="3"/>
        <v>-5.2202558444947667E-3</v>
      </c>
      <c r="R6">
        <f t="shared" ca="1" si="3"/>
        <v>4.9401259308304844E-4</v>
      </c>
      <c r="S6">
        <f t="shared" ca="1" si="3"/>
        <v>5.3876300206330578E-3</v>
      </c>
      <c r="T6">
        <f t="shared" ca="1" si="3"/>
        <v>2.5729552080417761E-3</v>
      </c>
      <c r="U6">
        <f t="shared" ca="1" si="3"/>
        <v>1.3284937495053195E-2</v>
      </c>
      <c r="V6">
        <f t="shared" ca="1" si="3"/>
        <v>-8.8118965719649559E-3</v>
      </c>
      <c r="W6">
        <f t="shared" ca="1" si="3"/>
        <v>2.9098704089582897E-3</v>
      </c>
      <c r="X6">
        <f t="shared" ca="1" si="3"/>
        <v>-8.0454215950362881E-3</v>
      </c>
      <c r="Y6">
        <f t="shared" ca="1" si="3"/>
        <v>1.1248570756859314E-2</v>
      </c>
      <c r="Z6">
        <f t="shared" ca="1" si="3"/>
        <v>1.3724563827289457E-3</v>
      </c>
      <c r="AA6">
        <f t="shared" ca="1" si="3"/>
        <v>-7.3380408427088156E-3</v>
      </c>
      <c r="AB6">
        <f t="shared" ca="1" si="3"/>
        <v>-7.0173336285525136E-3</v>
      </c>
      <c r="AC6">
        <f t="shared" ca="1" si="3"/>
        <v>-1.9777885249435989E-3</v>
      </c>
      <c r="AD6">
        <f t="shared" ca="1" si="3"/>
        <v>6.1422114139461923E-3</v>
      </c>
      <c r="AE6">
        <f t="shared" ca="1" si="3"/>
        <v>-1.6622994518859162E-4</v>
      </c>
      <c r="AF6">
        <f t="shared" ca="1" si="3"/>
        <v>5.970489842803222E-3</v>
      </c>
      <c r="AG6">
        <f t="shared" ca="1" si="3"/>
        <v>1.8515015251124745E-3</v>
      </c>
      <c r="AH6">
        <f t="shared" ca="1" si="3"/>
        <v>-5.4837713505569456E-3</v>
      </c>
      <c r="AI6">
        <f t="shared" ca="1" si="3"/>
        <v>2.3564024833030058E-3</v>
      </c>
      <c r="AJ6">
        <f t="shared" ca="1" si="3"/>
        <v>-1.1908907765179415E-3</v>
      </c>
      <c r="AK6">
        <f t="shared" ca="1" si="3"/>
        <v>-4.0878805781872137E-3</v>
      </c>
      <c r="AL6">
        <f t="shared" ca="1" si="3"/>
        <v>2.8453652621019247E-3</v>
      </c>
      <c r="AM6">
        <f t="shared" ca="1" si="3"/>
        <v>2.1708249062428091E-3</v>
      </c>
      <c r="AN6">
        <f t="shared" ca="1" si="3"/>
        <v>2.3625302493084756E-3</v>
      </c>
      <c r="AO6">
        <f t="shared" ca="1" si="3"/>
        <v>-9.4047042314070583E-3</v>
      </c>
      <c r="AP6">
        <f t="shared" ca="1" si="3"/>
        <v>5.6684889496208882E-3</v>
      </c>
      <c r="AQ6">
        <f t="shared" ca="1" si="3"/>
        <v>-7.3109900428164802E-3</v>
      </c>
      <c r="AR6">
        <f t="shared" ca="1" si="3"/>
        <v>1.466426520526687E-2</v>
      </c>
      <c r="AS6">
        <f t="shared" ca="1" si="3"/>
        <v>-1.4446546008205939E-3</v>
      </c>
      <c r="AT6">
        <f t="shared" ca="1" si="3"/>
        <v>-9.7064766210493505E-4</v>
      </c>
      <c r="AU6">
        <f t="shared" ca="1" si="3"/>
        <v>-9.2831535669565361E-3</v>
      </c>
      <c r="AV6">
        <f t="shared" ca="1" si="3"/>
        <v>6.4406552517673995E-3</v>
      </c>
      <c r="AW6">
        <f t="shared" ca="1" si="3"/>
        <v>-3.2159315064424487E-3</v>
      </c>
      <c r="AX6">
        <f t="shared" ca="1" si="3"/>
        <v>-1.2588929189090601E-2</v>
      </c>
      <c r="AY6">
        <f t="shared" ca="1" si="3"/>
        <v>8.1000064553980421E-3</v>
      </c>
      <c r="AZ6">
        <f t="shared" ca="1" si="3"/>
        <v>-9.395053987442699E-4</v>
      </c>
      <c r="BA6">
        <f t="shared" ca="1" si="3"/>
        <v>-5.9385544068009562E-3</v>
      </c>
      <c r="BB6">
        <f t="shared" ca="1" si="3"/>
        <v>-4.8570489315625217E-3</v>
      </c>
      <c r="BC6">
        <f t="shared" ca="1" si="3"/>
        <v>-2.6178324846013118E-5</v>
      </c>
      <c r="BD6">
        <f t="shared" ca="1" si="3"/>
        <v>6.1747949972845865E-3</v>
      </c>
      <c r="BE6">
        <f t="shared" ca="1" si="3"/>
        <v>-7.3837500501652302E-3</v>
      </c>
      <c r="BF6">
        <f t="shared" ca="1" si="3"/>
        <v>9.9183162823457387E-3</v>
      </c>
      <c r="BG6">
        <f t="shared" ca="1" si="3"/>
        <v>-3.2240404353348637E-3</v>
      </c>
      <c r="BH6">
        <f t="shared" ca="1" si="3"/>
        <v>2.1777914409476181E-4</v>
      </c>
      <c r="BI6">
        <f t="shared" ca="1" si="3"/>
        <v>8.7806537230445576E-3</v>
      </c>
      <c r="BJ6">
        <f t="shared" ca="1" si="3"/>
        <v>3.762976871412266E-3</v>
      </c>
      <c r="BK6">
        <f t="shared" ca="1" si="3"/>
        <v>5.2218977757892207E-3</v>
      </c>
      <c r="BL6">
        <f t="shared" ca="1" si="3"/>
        <v>1.1099595293665778E-2</v>
      </c>
      <c r="BM6">
        <f t="shared" ca="1" si="3"/>
        <v>2.406203459504251E-3</v>
      </c>
      <c r="BN6">
        <f t="shared" ca="1" si="3"/>
        <v>1.7073607925413604E-3</v>
      </c>
      <c r="BO6">
        <f t="shared" ca="1" si="3"/>
        <v>-4.2614762698731977E-3</v>
      </c>
      <c r="BP6">
        <f t="shared" ca="1" si="3"/>
        <v>-1.1583371166365033E-2</v>
      </c>
      <c r="BQ6">
        <f t="shared" ca="1" si="3"/>
        <v>7.1151926660681679E-3</v>
      </c>
      <c r="BR6">
        <f t="shared" ca="1" si="3"/>
        <v>1.4347677943728758E-3</v>
      </c>
      <c r="BS6">
        <f t="shared" ca="1" si="3"/>
        <v>6.7110710393583082E-3</v>
      </c>
      <c r="BT6">
        <f t="shared" ca="1" si="3"/>
        <v>5.1066451183789229E-3</v>
      </c>
      <c r="BU6">
        <f t="shared" ref="BU6:DI6" ca="1" si="4">$F$4+BU5*$F$5</f>
        <v>7.3812537748854093E-3</v>
      </c>
      <c r="BV6">
        <f t="shared" ca="1" si="4"/>
        <v>1.1183580784262353E-2</v>
      </c>
      <c r="BW6">
        <f t="shared" ca="1" si="4"/>
        <v>5.9801015630003423E-3</v>
      </c>
      <c r="BX6">
        <f t="shared" ca="1" si="4"/>
        <v>-1.4510191932441603E-3</v>
      </c>
      <c r="BY6">
        <f t="shared" ca="1" si="4"/>
        <v>1.1805295159502087E-2</v>
      </c>
      <c r="BZ6">
        <f t="shared" ca="1" si="4"/>
        <v>3.7402292553208043E-3</v>
      </c>
      <c r="CA6">
        <f t="shared" ca="1" si="4"/>
        <v>-1.981239643388929E-3</v>
      </c>
      <c r="CB6">
        <f t="shared" ca="1" si="4"/>
        <v>-7.9446653573264669E-4</v>
      </c>
      <c r="CC6">
        <f t="shared" ca="1" si="4"/>
        <v>5.1569052615505493E-3</v>
      </c>
      <c r="CD6">
        <f t="shared" ca="1" si="4"/>
        <v>2.4155667186864086E-3</v>
      </c>
      <c r="CE6">
        <f t="shared" ca="1" si="4"/>
        <v>1.0398547537759548E-2</v>
      </c>
      <c r="CF6">
        <f t="shared" ca="1" si="4"/>
        <v>9.3739516136124388E-3</v>
      </c>
      <c r="CG6">
        <f t="shared" ca="1" si="4"/>
        <v>4.5863414952575067E-3</v>
      </c>
      <c r="CH6">
        <f t="shared" ca="1" si="4"/>
        <v>1.3821424268853934E-2</v>
      </c>
      <c r="CI6">
        <f t="shared" ca="1" si="4"/>
        <v>4.1852187213660885E-3</v>
      </c>
      <c r="CJ6">
        <f t="shared" ca="1" si="4"/>
        <v>-5.8245283622601477E-4</v>
      </c>
      <c r="CK6">
        <f t="shared" ca="1" si="4"/>
        <v>-3.4574812734958077E-3</v>
      </c>
      <c r="CL6">
        <f t="shared" ca="1" si="4"/>
        <v>2.5273087170234855E-3</v>
      </c>
      <c r="CM6">
        <f t="shared" ca="1" si="4"/>
        <v>2.2504862563284191E-4</v>
      </c>
      <c r="CN6">
        <f t="shared" ca="1" si="4"/>
        <v>3.3659007899632214E-3</v>
      </c>
      <c r="CO6">
        <f t="shared" ca="1" si="4"/>
        <v>-1.4564079604749646E-3</v>
      </c>
      <c r="CP6">
        <f t="shared" ca="1" si="4"/>
        <v>-6.1821949568775108E-4</v>
      </c>
      <c r="CQ6">
        <f t="shared" ca="1" si="4"/>
        <v>1.0065582624964308E-2</v>
      </c>
      <c r="CR6">
        <f t="shared" ca="1" si="4"/>
        <v>-3.0706058811970915E-3</v>
      </c>
      <c r="CS6">
        <f t="shared" ca="1" si="4"/>
        <v>-2.3739351323124398E-3</v>
      </c>
      <c r="CT6">
        <f t="shared" ca="1" si="4"/>
        <v>6.0718867317363073E-3</v>
      </c>
      <c r="CU6">
        <f t="shared" ca="1" si="4"/>
        <v>1.001187160215569E-2</v>
      </c>
      <c r="CV6">
        <f t="shared" ca="1" si="4"/>
        <v>-3.1306085768889004E-3</v>
      </c>
      <c r="CW6">
        <f t="shared" ca="1" si="4"/>
        <v>2.0306579218156251E-3</v>
      </c>
      <c r="CX6">
        <f t="shared" ca="1" si="4"/>
        <v>-8.7671275340739426E-3</v>
      </c>
      <c r="CY6">
        <f t="shared" ca="1" si="4"/>
        <v>5.1146817079173604E-3</v>
      </c>
      <c r="CZ6">
        <f t="shared" ca="1" si="4"/>
        <v>1.0551947063060507E-3</v>
      </c>
      <c r="DA6">
        <f t="shared" ca="1" si="4"/>
        <v>3.004262137808186E-3</v>
      </c>
      <c r="DB6">
        <f t="shared" ca="1" si="4"/>
        <v>4.4605790934691926E-3</v>
      </c>
      <c r="DC6">
        <f t="shared" ca="1" si="4"/>
        <v>2.3850952911911119E-4</v>
      </c>
      <c r="DD6">
        <f t="shared" ca="1" si="4"/>
        <v>-4.6133953862125291E-3</v>
      </c>
      <c r="DE6">
        <f t="shared" ca="1" si="4"/>
        <v>-4.3476747888680735E-3</v>
      </c>
      <c r="DF6">
        <f t="shared" ca="1" si="4"/>
        <v>-3.0620077786549689E-3</v>
      </c>
      <c r="DG6">
        <f t="shared" ca="1" si="4"/>
        <v>-1.174663313831424E-2</v>
      </c>
      <c r="DH6">
        <f t="shared" ca="1" si="4"/>
        <v>7.6919216871652949E-4</v>
      </c>
      <c r="DI6">
        <f t="shared" ca="1" si="4"/>
        <v>-3.520041900949589E-3</v>
      </c>
    </row>
    <row r="7" spans="1:113" x14ac:dyDescent="0.3">
      <c r="A7" s="28">
        <v>44944</v>
      </c>
      <c r="B7">
        <v>18165.349609000001</v>
      </c>
      <c r="C7">
        <f t="shared" si="0"/>
        <v>6.1873749718830036E-3</v>
      </c>
      <c r="E7">
        <f>B247+B247*0.02</f>
        <v>22080.143203379997</v>
      </c>
      <c r="H7">
        <f ca="1">$B$247*EXP(H6)</f>
        <v>21583.062911309211</v>
      </c>
      <c r="I7">
        <f t="shared" ref="I7:BT7" ca="1" si="5">$B$247*EXP(I6)</f>
        <v>21837.765284590514</v>
      </c>
      <c r="J7">
        <f t="shared" ca="1" si="5"/>
        <v>21633.244658771535</v>
      </c>
      <c r="K7">
        <f t="shared" ca="1" si="5"/>
        <v>21696.614634904632</v>
      </c>
      <c r="L7">
        <f t="shared" ca="1" si="5"/>
        <v>21822.567713856781</v>
      </c>
      <c r="M7">
        <f t="shared" ca="1" si="5"/>
        <v>21956.917561093072</v>
      </c>
      <c r="N7">
        <f t="shared" ca="1" si="5"/>
        <v>21605.240980649516</v>
      </c>
      <c r="O7">
        <f t="shared" ca="1" si="5"/>
        <v>21912.978090785793</v>
      </c>
      <c r="P7">
        <f t="shared" ca="1" si="5"/>
        <v>21873.816390590382</v>
      </c>
      <c r="Q7">
        <f t="shared" ca="1" si="5"/>
        <v>21534.489742865211</v>
      </c>
      <c r="R7">
        <f t="shared" ca="1" si="5"/>
        <v>21657.895849936813</v>
      </c>
      <c r="S7">
        <f t="shared" ca="1" si="5"/>
        <v>21764.141056183136</v>
      </c>
      <c r="T7">
        <f t="shared" ca="1" si="5"/>
        <v>21702.968207758731</v>
      </c>
      <c r="U7">
        <f t="shared" ca="1" si="5"/>
        <v>21936.699647310314</v>
      </c>
      <c r="V7">
        <f t="shared" ca="1" si="5"/>
        <v>21457.284322520551</v>
      </c>
      <c r="W7">
        <f t="shared" ca="1" si="5"/>
        <v>21710.281499563345</v>
      </c>
      <c r="X7">
        <f t="shared" ca="1" si="5"/>
        <v>21473.737098541686</v>
      </c>
      <c r="Y7">
        <f t="shared" ca="1" si="5"/>
        <v>21892.073934382639</v>
      </c>
      <c r="Z7">
        <f t="shared" ca="1" si="5"/>
        <v>21676.929452794138</v>
      </c>
      <c r="AA7">
        <f t="shared" ca="1" si="5"/>
        <v>21488.932580707904</v>
      </c>
      <c r="AB7">
        <f t="shared" ca="1" si="5"/>
        <v>21495.825341631054</v>
      </c>
      <c r="AC7">
        <f t="shared" ca="1" si="5"/>
        <v>21604.427946995154</v>
      </c>
      <c r="AD7">
        <f t="shared" ca="1" si="5"/>
        <v>21780.570069800018</v>
      </c>
      <c r="AE7">
        <f t="shared" ca="1" si="5"/>
        <v>21643.601105325743</v>
      </c>
      <c r="AF7">
        <f t="shared" ca="1" si="5"/>
        <v>21776.830197204836</v>
      </c>
      <c r="AG7">
        <f t="shared" ca="1" si="5"/>
        <v>21687.316168204441</v>
      </c>
      <c r="AH7">
        <f t="shared" ca="1" si="5"/>
        <v>21528.815818519186</v>
      </c>
      <c r="AI7">
        <f t="shared" ca="1" si="5"/>
        <v>21698.268879702937</v>
      </c>
      <c r="AJ7">
        <f t="shared" ca="1" si="5"/>
        <v>21621.435113275511</v>
      </c>
      <c r="AK7">
        <f t="shared" ca="1" si="5"/>
        <v>21558.888678190851</v>
      </c>
      <c r="AL7">
        <f t="shared" ca="1" si="5"/>
        <v>21708.881119833255</v>
      </c>
      <c r="AM7">
        <f t="shared" ca="1" si="5"/>
        <v>21694.242541148473</v>
      </c>
      <c r="AN7">
        <f t="shared" ca="1" si="5"/>
        <v>21698.401842024734</v>
      </c>
      <c r="AO7">
        <f t="shared" ca="1" si="5"/>
        <v>21444.568049547739</v>
      </c>
      <c r="AP7">
        <f t="shared" ca="1" si="5"/>
        <v>21770.254568007524</v>
      </c>
      <c r="AQ7">
        <f t="shared" ca="1" si="5"/>
        <v>21489.513881385334</v>
      </c>
      <c r="AR7">
        <f t="shared" ca="1" si="5"/>
        <v>21966.978422380667</v>
      </c>
      <c r="AS7">
        <f t="shared" ca="1" si="5"/>
        <v>21615.94907132319</v>
      </c>
      <c r="AT7">
        <f t="shared" ca="1" si="5"/>
        <v>21626.197609917235</v>
      </c>
      <c r="AU7">
        <f t="shared" ca="1" si="5"/>
        <v>21447.174809466505</v>
      </c>
      <c r="AV7">
        <f t="shared" ca="1" si="5"/>
        <v>21787.071316801885</v>
      </c>
      <c r="AW7">
        <f t="shared" ca="1" si="5"/>
        <v>21577.69512910382</v>
      </c>
      <c r="AX7">
        <f t="shared" ca="1" si="5"/>
        <v>21376.392321788986</v>
      </c>
      <c r="AY7">
        <f t="shared" ca="1" si="5"/>
        <v>21823.253731179237</v>
      </c>
      <c r="AZ7">
        <f t="shared" ca="1" si="5"/>
        <v>21626.871109145784</v>
      </c>
      <c r="BA7">
        <f t="shared" ca="1" si="5"/>
        <v>21519.027103903416</v>
      </c>
      <c r="BB7">
        <f t="shared" ca="1" si="5"/>
        <v>21542.312638985266</v>
      </c>
      <c r="BC7">
        <f t="shared" ca="1" si="5"/>
        <v>21646.632539004237</v>
      </c>
      <c r="BD7">
        <f t="shared" ca="1" si="5"/>
        <v>21781.27977038228</v>
      </c>
      <c r="BE7">
        <f t="shared" ca="1" si="5"/>
        <v>21487.950361078969</v>
      </c>
      <c r="BF7">
        <f t="shared" ca="1" si="5"/>
        <v>21862.971266343848</v>
      </c>
      <c r="BG7">
        <f t="shared" ca="1" si="5"/>
        <v>21577.520157817773</v>
      </c>
      <c r="BH7">
        <f t="shared" ca="1" si="5"/>
        <v>21651.914040894266</v>
      </c>
      <c r="BI7">
        <f t="shared" ca="1" si="5"/>
        <v>21838.112725495805</v>
      </c>
      <c r="BJ7">
        <f t="shared" ca="1" si="5"/>
        <v>21728.810583529179</v>
      </c>
      <c r="BK7">
        <f t="shared" ca="1" si="5"/>
        <v>21760.534335112043</v>
      </c>
      <c r="BL7">
        <f t="shared" ca="1" si="5"/>
        <v>21888.812795448866</v>
      </c>
      <c r="BM7">
        <f t="shared" ca="1" si="5"/>
        <v>21699.349501582812</v>
      </c>
      <c r="BN7">
        <f t="shared" ca="1" si="5"/>
        <v>21684.190367847445</v>
      </c>
      <c r="BO7">
        <f t="shared" ca="1" si="5"/>
        <v>21555.146472823544</v>
      </c>
      <c r="BP7">
        <f t="shared" ca="1" si="5"/>
        <v>21397.898335545276</v>
      </c>
      <c r="BQ7">
        <f t="shared" ca="1" si="5"/>
        <v>21801.772469234362</v>
      </c>
      <c r="BR7">
        <f t="shared" ca="1" si="5"/>
        <v>21678.280214951959</v>
      </c>
      <c r="BS7">
        <f t="shared" ca="1" si="5"/>
        <v>21792.963681509631</v>
      </c>
      <c r="BT7">
        <f t="shared" ca="1" si="5"/>
        <v>21758.026520222193</v>
      </c>
      <c r="BU7">
        <f t="shared" ref="BU7:DI7" ca="1" si="6">$B$247*EXP(BU6)</f>
        <v>21807.573844717681</v>
      </c>
      <c r="BV7">
        <f t="shared" ca="1" si="6"/>
        <v>21890.651215329286</v>
      </c>
      <c r="BW7">
        <f t="shared" ca="1" si="6"/>
        <v>21777.0395110094</v>
      </c>
      <c r="BX7">
        <f t="shared" ca="1" si="6"/>
        <v>21615.811495055314</v>
      </c>
      <c r="BY7">
        <f t="shared" ca="1" si="6"/>
        <v>21904.265179433292</v>
      </c>
      <c r="BZ7">
        <f t="shared" ca="1" si="6"/>
        <v>21728.31631050969</v>
      </c>
      <c r="CA7">
        <f t="shared" ca="1" si="6"/>
        <v>21604.353387684019</v>
      </c>
      <c r="CB7">
        <f t="shared" ca="1" si="6"/>
        <v>21630.008073427322</v>
      </c>
      <c r="CC7">
        <f t="shared" ca="1" si="6"/>
        <v>21759.120109231972</v>
      </c>
      <c r="CD7">
        <f t="shared" ca="1" si="6"/>
        <v>21699.552679167478</v>
      </c>
      <c r="CE7">
        <f t="shared" ca="1" si="6"/>
        <v>21873.473069927491</v>
      </c>
      <c r="CF7">
        <f t="shared" ca="1" si="6"/>
        <v>21851.073076003959</v>
      </c>
      <c r="CG7">
        <f t="shared" ca="1" si="6"/>
        <v>21746.708684802466</v>
      </c>
      <c r="CH7">
        <f t="shared" ca="1" si="6"/>
        <v>21948.471553985702</v>
      </c>
      <c r="CI7">
        <f t="shared" ca="1" si="6"/>
        <v>21737.987333974965</v>
      </c>
      <c r="CJ7">
        <f t="shared" ca="1" si="6"/>
        <v>21634.594417626049</v>
      </c>
      <c r="CK7">
        <f t="shared" ca="1" si="6"/>
        <v>21572.483671310383</v>
      </c>
      <c r="CL7">
        <f t="shared" ca="1" si="6"/>
        <v>21701.977566025198</v>
      </c>
      <c r="CM7">
        <f t="shared" ca="1" si="6"/>
        <v>21652.071439655752</v>
      </c>
      <c r="CN7">
        <f t="shared" ca="1" si="6"/>
        <v>21720.184305325838</v>
      </c>
      <c r="CO7">
        <f t="shared" ca="1" si="6"/>
        <v>21615.695012792508</v>
      </c>
      <c r="CP7">
        <f t="shared" ca="1" si="6"/>
        <v>21633.820634292824</v>
      </c>
      <c r="CQ7">
        <f t="shared" ca="1" si="6"/>
        <v>21866.191183247891</v>
      </c>
      <c r="CR7">
        <f t="shared" ca="1" si="6"/>
        <v>21580.831149006321</v>
      </c>
      <c r="CS7">
        <f t="shared" ca="1" si="6"/>
        <v>21595.871121150474</v>
      </c>
      <c r="CT7">
        <f t="shared" ca="1" si="6"/>
        <v>21779.038411988815</v>
      </c>
      <c r="CU7">
        <f t="shared" ca="1" si="6"/>
        <v>21865.016759294547</v>
      </c>
      <c r="CV7">
        <f t="shared" ca="1" si="6"/>
        <v>21579.53627981032</v>
      </c>
      <c r="CW7">
        <f t="shared" ca="1" si="6"/>
        <v>21691.201937693131</v>
      </c>
      <c r="CX7">
        <f t="shared" ca="1" si="6"/>
        <v>21458.244965998805</v>
      </c>
      <c r="CY7">
        <f t="shared" ca="1" si="6"/>
        <v>21758.201381253148</v>
      </c>
      <c r="CZ7">
        <f t="shared" ca="1" si="6"/>
        <v>21670.053284646237</v>
      </c>
      <c r="DA7">
        <f t="shared" ca="1" si="6"/>
        <v>21712.330867288067</v>
      </c>
      <c r="DB7">
        <f t="shared" ca="1" si="6"/>
        <v>21743.973938455012</v>
      </c>
      <c r="DC7">
        <f t="shared" ca="1" si="6"/>
        <v>21652.362898061321</v>
      </c>
      <c r="DD7">
        <f t="shared" ca="1" si="6"/>
        <v>21547.562139338504</v>
      </c>
      <c r="DE7">
        <f t="shared" ca="1" si="6"/>
        <v>21553.28853119793</v>
      </c>
      <c r="DF7">
        <f t="shared" ca="1" si="6"/>
        <v>21581.016704003192</v>
      </c>
      <c r="DG7">
        <f t="shared" ca="1" si="6"/>
        <v>21394.405157626767</v>
      </c>
      <c r="DH7">
        <f t="shared" ca="1" si="6"/>
        <v>21663.856480610211</v>
      </c>
      <c r="DI7">
        <f t="shared" ca="1" si="6"/>
        <v>21571.13412541083</v>
      </c>
    </row>
    <row r="8" spans="1:113" x14ac:dyDescent="0.3">
      <c r="A8" s="28">
        <v>44945</v>
      </c>
      <c r="B8">
        <v>18107.849609000001</v>
      </c>
      <c r="C8">
        <f t="shared" si="0"/>
        <v>-3.1703874707698847E-3</v>
      </c>
      <c r="G8" t="s">
        <v>25</v>
      </c>
      <c r="H8">
        <f ca="1">AVERAGE(H7:DI7)</f>
        <v>21681.980398397198</v>
      </c>
    </row>
    <row r="9" spans="1:113" x14ac:dyDescent="0.3">
      <c r="A9" s="28">
        <v>44946</v>
      </c>
      <c r="B9">
        <v>18027.650390999999</v>
      </c>
      <c r="C9">
        <f t="shared" si="0"/>
        <v>-4.4388122306735769E-3</v>
      </c>
      <c r="G9" t="s">
        <v>26</v>
      </c>
      <c r="H9">
        <f ca="1">_xlfn.STDEV.S(H7:DI7)</f>
        <v>136.08013067005891</v>
      </c>
    </row>
    <row r="10" spans="1:113" x14ac:dyDescent="0.3">
      <c r="A10" s="28">
        <v>44949</v>
      </c>
      <c r="B10">
        <v>18118.550781000002</v>
      </c>
      <c r="C10">
        <f t="shared" si="0"/>
        <v>5.0296063584950573E-3</v>
      </c>
    </row>
    <row r="11" spans="1:113" x14ac:dyDescent="0.3">
      <c r="A11" s="28">
        <v>44950</v>
      </c>
      <c r="B11">
        <v>18118.300781000002</v>
      </c>
      <c r="C11">
        <f t="shared" si="0"/>
        <v>-1.3798108236700089E-5</v>
      </c>
    </row>
    <row r="12" spans="1:113" x14ac:dyDescent="0.3">
      <c r="A12" s="28">
        <v>44951</v>
      </c>
      <c r="B12">
        <v>17891.949218999998</v>
      </c>
      <c r="C12">
        <f t="shared" si="0"/>
        <v>-1.2571672963865974E-2</v>
      </c>
    </row>
    <row r="13" spans="1:113" x14ac:dyDescent="0.3">
      <c r="A13" s="28">
        <v>44953</v>
      </c>
      <c r="B13">
        <v>17604.349609000001</v>
      </c>
      <c r="C13">
        <f t="shared" si="0"/>
        <v>-1.6204838984913074E-2</v>
      </c>
    </row>
    <row r="14" spans="1:113" x14ac:dyDescent="0.3">
      <c r="A14" s="28">
        <v>44956</v>
      </c>
      <c r="B14">
        <v>17648.949218999998</v>
      </c>
      <c r="C14">
        <f t="shared" si="0"/>
        <v>2.5302388869699981E-3</v>
      </c>
    </row>
    <row r="15" spans="1:113" x14ac:dyDescent="0.3">
      <c r="A15" s="28">
        <v>44957</v>
      </c>
      <c r="B15">
        <v>17662.150390999999</v>
      </c>
      <c r="C15">
        <f t="shared" si="0"/>
        <v>7.4770668491387746E-4</v>
      </c>
    </row>
    <row r="16" spans="1:113" x14ac:dyDescent="0.3">
      <c r="A16" s="28">
        <v>44958</v>
      </c>
      <c r="B16">
        <v>17616.300781000002</v>
      </c>
      <c r="C16">
        <f t="shared" si="0"/>
        <v>-2.5992998156953947E-3</v>
      </c>
    </row>
    <row r="17" spans="1:3" x14ac:dyDescent="0.3">
      <c r="A17" s="28">
        <v>44959</v>
      </c>
      <c r="B17">
        <v>17610.400390999999</v>
      </c>
      <c r="C17">
        <f t="shared" si="0"/>
        <v>-3.3499532223429419E-4</v>
      </c>
    </row>
    <row r="18" spans="1:3" x14ac:dyDescent="0.3">
      <c r="A18" s="28">
        <v>44960</v>
      </c>
      <c r="B18">
        <v>17854.050781000002</v>
      </c>
      <c r="C18">
        <f t="shared" si="0"/>
        <v>1.3740758169937702E-2</v>
      </c>
    </row>
    <row r="19" spans="1:3" x14ac:dyDescent="0.3">
      <c r="A19" s="28">
        <v>44963</v>
      </c>
      <c r="B19">
        <v>17764.599609000001</v>
      </c>
      <c r="C19">
        <f t="shared" si="0"/>
        <v>-5.0227259637859014E-3</v>
      </c>
    </row>
    <row r="20" spans="1:3" x14ac:dyDescent="0.3">
      <c r="A20" s="28">
        <v>44964</v>
      </c>
      <c r="B20">
        <v>17721.5</v>
      </c>
      <c r="C20">
        <f t="shared" si="0"/>
        <v>-2.4290993187421647E-3</v>
      </c>
    </row>
    <row r="21" spans="1:3" x14ac:dyDescent="0.3">
      <c r="A21" s="28">
        <v>44965</v>
      </c>
      <c r="B21">
        <v>17871.699218999998</v>
      </c>
      <c r="C21">
        <f t="shared" si="0"/>
        <v>8.4398207443785785E-3</v>
      </c>
    </row>
    <row r="22" spans="1:3" x14ac:dyDescent="0.3">
      <c r="A22" s="28">
        <v>44966</v>
      </c>
      <c r="B22">
        <v>17893.449218999998</v>
      </c>
      <c r="C22">
        <f t="shared" si="0"/>
        <v>1.2162679944667117E-3</v>
      </c>
    </row>
    <row r="23" spans="1:3" x14ac:dyDescent="0.3">
      <c r="A23" s="28">
        <v>44967</v>
      </c>
      <c r="B23">
        <v>17856.5</v>
      </c>
      <c r="C23">
        <f t="shared" si="0"/>
        <v>-2.0670928470560455E-3</v>
      </c>
    </row>
    <row r="24" spans="1:3" x14ac:dyDescent="0.3">
      <c r="A24" s="28">
        <v>44970</v>
      </c>
      <c r="B24">
        <v>17770.900390999999</v>
      </c>
      <c r="C24">
        <f t="shared" si="0"/>
        <v>-4.8052775545427331E-3</v>
      </c>
    </row>
    <row r="25" spans="1:3" x14ac:dyDescent="0.3">
      <c r="A25" s="28">
        <v>44971</v>
      </c>
      <c r="B25">
        <v>17929.849609000001</v>
      </c>
      <c r="C25">
        <f t="shared" si="0"/>
        <v>8.9045898631464962E-3</v>
      </c>
    </row>
    <row r="26" spans="1:3" x14ac:dyDescent="0.3">
      <c r="A26" s="28">
        <v>44972</v>
      </c>
      <c r="B26">
        <v>18015.849609000001</v>
      </c>
      <c r="C26">
        <f t="shared" si="0"/>
        <v>4.7850043794271328E-3</v>
      </c>
    </row>
    <row r="27" spans="1:3" x14ac:dyDescent="0.3">
      <c r="A27" s="28">
        <v>44973</v>
      </c>
      <c r="B27">
        <v>18035.849609000001</v>
      </c>
      <c r="C27">
        <f t="shared" si="0"/>
        <v>1.109517858272377E-3</v>
      </c>
    </row>
    <row r="28" spans="1:3" x14ac:dyDescent="0.3">
      <c r="A28" s="28">
        <v>44974</v>
      </c>
      <c r="B28">
        <v>17944.199218999998</v>
      </c>
      <c r="C28">
        <f t="shared" si="0"/>
        <v>-5.0945227264031952E-3</v>
      </c>
    </row>
    <row r="29" spans="1:3" x14ac:dyDescent="0.3">
      <c r="A29" s="28">
        <v>44977</v>
      </c>
      <c r="B29">
        <v>17844.599609000001</v>
      </c>
      <c r="C29">
        <f t="shared" si="0"/>
        <v>-5.5659798817293627E-3</v>
      </c>
    </row>
    <row r="30" spans="1:3" x14ac:dyDescent="0.3">
      <c r="A30" s="28">
        <v>44978</v>
      </c>
      <c r="B30">
        <v>17826.699218999998</v>
      </c>
      <c r="C30">
        <f t="shared" si="0"/>
        <v>-1.0036299260570026E-3</v>
      </c>
    </row>
    <row r="31" spans="1:3" x14ac:dyDescent="0.3">
      <c r="A31" s="28">
        <v>44979</v>
      </c>
      <c r="B31">
        <v>17554.300781000002</v>
      </c>
      <c r="C31">
        <f t="shared" si="0"/>
        <v>-1.5398310974762111E-2</v>
      </c>
    </row>
    <row r="32" spans="1:3" x14ac:dyDescent="0.3">
      <c r="A32" s="28">
        <v>44980</v>
      </c>
      <c r="B32">
        <v>17511.25</v>
      </c>
      <c r="C32">
        <f t="shared" si="0"/>
        <v>-2.4554471081371073E-3</v>
      </c>
    </row>
    <row r="33" spans="1:3" x14ac:dyDescent="0.3">
      <c r="A33" s="28">
        <v>44981</v>
      </c>
      <c r="B33">
        <v>17465.800781000002</v>
      </c>
      <c r="C33">
        <f t="shared" si="0"/>
        <v>-2.5988037049817754E-3</v>
      </c>
    </row>
    <row r="34" spans="1:3" x14ac:dyDescent="0.3">
      <c r="A34" s="28">
        <v>44984</v>
      </c>
      <c r="B34">
        <v>17392.699218999998</v>
      </c>
      <c r="C34">
        <f t="shared" si="0"/>
        <v>-4.1941947681290136E-3</v>
      </c>
    </row>
    <row r="35" spans="1:3" x14ac:dyDescent="0.3">
      <c r="A35" s="28">
        <v>44985</v>
      </c>
      <c r="B35">
        <v>17303.949218999998</v>
      </c>
      <c r="C35">
        <f t="shared" si="0"/>
        <v>-5.1157790480139652E-3</v>
      </c>
    </row>
    <row r="36" spans="1:3" x14ac:dyDescent="0.3">
      <c r="A36" s="28">
        <v>44986</v>
      </c>
      <c r="B36">
        <v>17450.900390999999</v>
      </c>
      <c r="C36">
        <f t="shared" si="0"/>
        <v>8.4564916483347019E-3</v>
      </c>
    </row>
    <row r="37" spans="1:3" x14ac:dyDescent="0.3">
      <c r="A37" s="28">
        <v>44987</v>
      </c>
      <c r="B37">
        <v>17321.900390999999</v>
      </c>
      <c r="C37">
        <f t="shared" si="0"/>
        <v>-7.419626196052782E-3</v>
      </c>
    </row>
    <row r="38" spans="1:3" x14ac:dyDescent="0.3">
      <c r="A38" s="28">
        <v>44988</v>
      </c>
      <c r="B38">
        <v>17594.349609000001</v>
      </c>
      <c r="C38">
        <f t="shared" si="0"/>
        <v>1.5606186095620072E-2</v>
      </c>
    </row>
    <row r="39" spans="1:3" x14ac:dyDescent="0.3">
      <c r="A39" s="28">
        <v>44991</v>
      </c>
      <c r="B39">
        <v>17711.449218999998</v>
      </c>
      <c r="C39">
        <f t="shared" si="0"/>
        <v>6.6334734395546583E-3</v>
      </c>
    </row>
    <row r="40" spans="1:3" x14ac:dyDescent="0.3">
      <c r="A40" s="28">
        <v>44993</v>
      </c>
      <c r="B40">
        <v>17754.400390999999</v>
      </c>
      <c r="C40">
        <f t="shared" si="0"/>
        <v>2.4221155545733016E-3</v>
      </c>
    </row>
    <row r="41" spans="1:3" x14ac:dyDescent="0.3">
      <c r="A41" s="28">
        <v>44994</v>
      </c>
      <c r="B41">
        <v>17589.599609000001</v>
      </c>
      <c r="C41">
        <f t="shared" si="0"/>
        <v>-9.3255984805234258E-3</v>
      </c>
    </row>
    <row r="42" spans="1:3" x14ac:dyDescent="0.3">
      <c r="A42" s="28">
        <v>44995</v>
      </c>
      <c r="B42">
        <v>17412.900390999999</v>
      </c>
      <c r="C42">
        <f t="shared" si="0"/>
        <v>-1.0096462769008498E-2</v>
      </c>
    </row>
    <row r="43" spans="1:3" x14ac:dyDescent="0.3">
      <c r="A43" s="28">
        <v>44998</v>
      </c>
      <c r="B43">
        <v>17154.300781000002</v>
      </c>
      <c r="C43">
        <f t="shared" si="0"/>
        <v>-1.4962416723923002E-2</v>
      </c>
    </row>
    <row r="44" spans="1:3" x14ac:dyDescent="0.3">
      <c r="A44" s="28">
        <v>44999</v>
      </c>
      <c r="B44">
        <v>17043.300781000002</v>
      </c>
      <c r="C44">
        <f t="shared" si="0"/>
        <v>-6.49170612823713E-3</v>
      </c>
    </row>
    <row r="45" spans="1:3" x14ac:dyDescent="0.3">
      <c r="A45" s="28">
        <v>45000</v>
      </c>
      <c r="B45">
        <v>16972.150390999999</v>
      </c>
      <c r="C45">
        <f t="shared" si="0"/>
        <v>-4.1834220223762311E-3</v>
      </c>
    </row>
    <row r="46" spans="1:3" x14ac:dyDescent="0.3">
      <c r="A46" s="28">
        <v>45001</v>
      </c>
      <c r="B46">
        <v>16985.599609000001</v>
      </c>
      <c r="C46">
        <f t="shared" si="0"/>
        <v>7.9211483111952261E-4</v>
      </c>
    </row>
    <row r="47" spans="1:3" x14ac:dyDescent="0.3">
      <c r="A47" s="28">
        <v>45002</v>
      </c>
      <c r="B47">
        <v>17100.050781000002</v>
      </c>
      <c r="C47">
        <f t="shared" si="0"/>
        <v>6.7155298971847089E-3</v>
      </c>
    </row>
    <row r="48" spans="1:3" x14ac:dyDescent="0.3">
      <c r="A48" s="28">
        <v>45005</v>
      </c>
      <c r="B48">
        <v>16988.400390999999</v>
      </c>
      <c r="C48">
        <f t="shared" si="0"/>
        <v>-6.5506519313084082E-3</v>
      </c>
    </row>
    <row r="49" spans="1:3" x14ac:dyDescent="0.3">
      <c r="A49" s="28">
        <v>45006</v>
      </c>
      <c r="B49">
        <v>17107.5</v>
      </c>
      <c r="C49">
        <f t="shared" si="0"/>
        <v>6.9861826224965002E-3</v>
      </c>
    </row>
    <row r="50" spans="1:3" x14ac:dyDescent="0.3">
      <c r="A50" s="28">
        <v>45007</v>
      </c>
      <c r="B50">
        <v>17151.900390999999</v>
      </c>
      <c r="C50">
        <f t="shared" si="0"/>
        <v>2.5920135993073913E-3</v>
      </c>
    </row>
    <row r="51" spans="1:3" x14ac:dyDescent="0.3">
      <c r="A51" s="28">
        <v>45008</v>
      </c>
      <c r="B51">
        <v>17076.900390999999</v>
      </c>
      <c r="C51">
        <f t="shared" si="0"/>
        <v>-4.3822814889177605E-3</v>
      </c>
    </row>
    <row r="52" spans="1:3" x14ac:dyDescent="0.3">
      <c r="A52" s="28">
        <v>45009</v>
      </c>
      <c r="B52">
        <v>16945.050781000002</v>
      </c>
      <c r="C52">
        <f t="shared" si="0"/>
        <v>-7.7508940871617105E-3</v>
      </c>
    </row>
    <row r="53" spans="1:3" x14ac:dyDescent="0.3">
      <c r="A53" s="28">
        <v>45012</v>
      </c>
      <c r="B53">
        <v>16985.699218999998</v>
      </c>
      <c r="C53">
        <f t="shared" si="0"/>
        <v>2.3959657505776737E-3</v>
      </c>
    </row>
    <row r="54" spans="1:3" x14ac:dyDescent="0.3">
      <c r="A54" s="28">
        <v>45013</v>
      </c>
      <c r="B54">
        <v>16951.699218999998</v>
      </c>
      <c r="C54">
        <f t="shared" si="0"/>
        <v>-2.0036899078934313E-3</v>
      </c>
    </row>
    <row r="55" spans="1:3" x14ac:dyDescent="0.3">
      <c r="A55" s="28">
        <v>45014</v>
      </c>
      <c r="B55">
        <v>17080.699218999998</v>
      </c>
      <c r="C55">
        <f t="shared" si="0"/>
        <v>7.5810476926259866E-3</v>
      </c>
    </row>
    <row r="56" spans="1:3" x14ac:dyDescent="0.3">
      <c r="A56" s="28">
        <v>45016</v>
      </c>
      <c r="B56">
        <v>17359.75</v>
      </c>
      <c r="C56">
        <f t="shared" si="0"/>
        <v>1.6205182803797315E-2</v>
      </c>
    </row>
    <row r="57" spans="1:3" x14ac:dyDescent="0.3">
      <c r="A57" s="28">
        <v>45019</v>
      </c>
      <c r="B57">
        <v>17398.050781000002</v>
      </c>
      <c r="C57">
        <f t="shared" si="0"/>
        <v>2.2038676580067545E-3</v>
      </c>
    </row>
    <row r="58" spans="1:3" x14ac:dyDescent="0.3">
      <c r="A58" s="28">
        <v>45021</v>
      </c>
      <c r="B58">
        <v>17557.050781000002</v>
      </c>
      <c r="C58">
        <f t="shared" si="0"/>
        <v>9.0974472686603802E-3</v>
      </c>
    </row>
    <row r="59" spans="1:3" x14ac:dyDescent="0.3">
      <c r="A59" s="28">
        <v>45022</v>
      </c>
      <c r="B59">
        <v>17599.150390999999</v>
      </c>
      <c r="C59">
        <f t="shared" si="0"/>
        <v>2.3950045067611548E-3</v>
      </c>
    </row>
    <row r="60" spans="1:3" x14ac:dyDescent="0.3">
      <c r="A60" s="28">
        <v>45026</v>
      </c>
      <c r="B60">
        <v>17624.050781000002</v>
      </c>
      <c r="C60">
        <f t="shared" si="0"/>
        <v>1.4138632105820228E-3</v>
      </c>
    </row>
    <row r="61" spans="1:3" x14ac:dyDescent="0.3">
      <c r="A61" s="28">
        <v>45027</v>
      </c>
      <c r="B61">
        <v>17722.300781000002</v>
      </c>
      <c r="C61">
        <f t="shared" si="0"/>
        <v>5.5592868116928441E-3</v>
      </c>
    </row>
    <row r="62" spans="1:3" x14ac:dyDescent="0.3">
      <c r="A62" s="28">
        <v>45028</v>
      </c>
      <c r="B62">
        <v>17812.400390999999</v>
      </c>
      <c r="C62">
        <f t="shared" si="0"/>
        <v>5.0710882664685994E-3</v>
      </c>
    </row>
    <row r="63" spans="1:3" x14ac:dyDescent="0.3">
      <c r="A63" s="28">
        <v>45029</v>
      </c>
      <c r="B63">
        <v>17828</v>
      </c>
      <c r="C63">
        <f t="shared" si="0"/>
        <v>8.7538915528645065E-4</v>
      </c>
    </row>
    <row r="64" spans="1:3" x14ac:dyDescent="0.3">
      <c r="A64" s="28">
        <v>45033</v>
      </c>
      <c r="B64">
        <v>17706.849609000001</v>
      </c>
      <c r="C64">
        <f t="shared" si="0"/>
        <v>-6.8187068040293421E-3</v>
      </c>
    </row>
    <row r="65" spans="1:3" x14ac:dyDescent="0.3">
      <c r="A65" s="28">
        <v>45034</v>
      </c>
      <c r="B65">
        <v>17660.150390999999</v>
      </c>
      <c r="C65">
        <f t="shared" si="0"/>
        <v>-2.6408372290615571E-3</v>
      </c>
    </row>
    <row r="66" spans="1:3" x14ac:dyDescent="0.3">
      <c r="A66" s="28">
        <v>45035</v>
      </c>
      <c r="B66">
        <v>17618.75</v>
      </c>
      <c r="C66">
        <f t="shared" si="0"/>
        <v>-2.3470351709328741E-3</v>
      </c>
    </row>
    <row r="67" spans="1:3" x14ac:dyDescent="0.3">
      <c r="A67" s="28">
        <v>45036</v>
      </c>
      <c r="B67">
        <v>17624.449218999998</v>
      </c>
      <c r="C67">
        <f t="shared" si="0"/>
        <v>3.2342234393995781E-4</v>
      </c>
    </row>
    <row r="68" spans="1:3" x14ac:dyDescent="0.3">
      <c r="A68" s="28">
        <v>45037</v>
      </c>
      <c r="B68">
        <v>17624.050781000002</v>
      </c>
      <c r="C68">
        <f t="shared" ref="C68:C131" si="7">LN(B68/B67)</f>
        <v>-2.2607373364168181E-5</v>
      </c>
    </row>
    <row r="69" spans="1:3" x14ac:dyDescent="0.3">
      <c r="A69" s="28">
        <v>45040</v>
      </c>
      <c r="B69">
        <v>17743.400390999999</v>
      </c>
      <c r="C69">
        <f t="shared" si="7"/>
        <v>6.7491469747282436E-3</v>
      </c>
    </row>
    <row r="70" spans="1:3" x14ac:dyDescent="0.3">
      <c r="A70" s="28">
        <v>45041</v>
      </c>
      <c r="B70">
        <v>17769.25</v>
      </c>
      <c r="C70">
        <f t="shared" si="7"/>
        <v>1.4557974851636751E-3</v>
      </c>
    </row>
    <row r="71" spans="1:3" x14ac:dyDescent="0.3">
      <c r="A71" s="28">
        <v>45042</v>
      </c>
      <c r="B71">
        <v>17813.599609000001</v>
      </c>
      <c r="C71">
        <f t="shared" si="7"/>
        <v>2.4927532478353008E-3</v>
      </c>
    </row>
    <row r="72" spans="1:3" x14ac:dyDescent="0.3">
      <c r="A72" s="28">
        <v>45043</v>
      </c>
      <c r="B72">
        <v>17915.050781000002</v>
      </c>
      <c r="C72">
        <f t="shared" si="7"/>
        <v>5.6789967463624514E-3</v>
      </c>
    </row>
    <row r="73" spans="1:3" x14ac:dyDescent="0.3">
      <c r="A73" s="28">
        <v>45044</v>
      </c>
      <c r="B73">
        <v>18065</v>
      </c>
      <c r="C73">
        <f t="shared" si="7"/>
        <v>8.3351792946523579E-3</v>
      </c>
    </row>
    <row r="74" spans="1:3" x14ac:dyDescent="0.3">
      <c r="A74" s="28">
        <v>45048</v>
      </c>
      <c r="B74">
        <v>18147.650390999999</v>
      </c>
      <c r="C74">
        <f t="shared" si="7"/>
        <v>4.5647326899067161E-3</v>
      </c>
    </row>
    <row r="75" spans="1:3" x14ac:dyDescent="0.3">
      <c r="A75" s="28">
        <v>45049</v>
      </c>
      <c r="B75">
        <v>18089.849609000001</v>
      </c>
      <c r="C75">
        <f t="shared" si="7"/>
        <v>-3.1901114049787288E-3</v>
      </c>
    </row>
    <row r="76" spans="1:3" x14ac:dyDescent="0.3">
      <c r="A76" s="28">
        <v>45050</v>
      </c>
      <c r="B76">
        <v>18255.800781000002</v>
      </c>
      <c r="C76">
        <f t="shared" si="7"/>
        <v>9.1318946537358101E-3</v>
      </c>
    </row>
    <row r="77" spans="1:3" x14ac:dyDescent="0.3">
      <c r="A77" s="28">
        <v>45051</v>
      </c>
      <c r="B77">
        <v>18069</v>
      </c>
      <c r="C77">
        <f t="shared" si="7"/>
        <v>-1.0285117808573618E-2</v>
      </c>
    </row>
    <row r="78" spans="1:3" x14ac:dyDescent="0.3">
      <c r="A78" s="28">
        <v>45054</v>
      </c>
      <c r="B78">
        <v>18264.400390999999</v>
      </c>
      <c r="C78">
        <f t="shared" si="7"/>
        <v>1.0756068673189116E-2</v>
      </c>
    </row>
    <row r="79" spans="1:3" x14ac:dyDescent="0.3">
      <c r="A79" s="28">
        <v>45055</v>
      </c>
      <c r="B79">
        <v>18265.949218999998</v>
      </c>
      <c r="C79">
        <f t="shared" si="7"/>
        <v>8.4796779525150775E-5</v>
      </c>
    </row>
    <row r="80" spans="1:3" x14ac:dyDescent="0.3">
      <c r="A80" s="28">
        <v>45056</v>
      </c>
      <c r="B80">
        <v>18315.099609000001</v>
      </c>
      <c r="C80">
        <f t="shared" si="7"/>
        <v>2.6872066904189713E-3</v>
      </c>
    </row>
    <row r="81" spans="1:3" x14ac:dyDescent="0.3">
      <c r="A81" s="28">
        <v>45057</v>
      </c>
      <c r="B81">
        <v>18297</v>
      </c>
      <c r="C81">
        <f t="shared" si="7"/>
        <v>-9.8872289039798151E-4</v>
      </c>
    </row>
    <row r="82" spans="1:3" x14ac:dyDescent="0.3">
      <c r="A82" s="28">
        <v>45058</v>
      </c>
      <c r="B82">
        <v>18314.800781000002</v>
      </c>
      <c r="C82">
        <f t="shared" si="7"/>
        <v>9.724068209124695E-4</v>
      </c>
    </row>
    <row r="83" spans="1:3" x14ac:dyDescent="0.3">
      <c r="A83" s="28">
        <v>45061</v>
      </c>
      <c r="B83">
        <v>18398.849609000001</v>
      </c>
      <c r="C83">
        <f t="shared" si="7"/>
        <v>4.5786226070637604E-3</v>
      </c>
    </row>
    <row r="84" spans="1:3" x14ac:dyDescent="0.3">
      <c r="A84" s="28">
        <v>45062</v>
      </c>
      <c r="B84">
        <v>18286.5</v>
      </c>
      <c r="C84">
        <f t="shared" si="7"/>
        <v>-6.1250587192315563E-3</v>
      </c>
    </row>
    <row r="85" spans="1:3" x14ac:dyDescent="0.3">
      <c r="A85" s="28">
        <v>45063</v>
      </c>
      <c r="B85">
        <v>18181.75</v>
      </c>
      <c r="C85">
        <f t="shared" si="7"/>
        <v>-5.7447389485387043E-3</v>
      </c>
    </row>
    <row r="86" spans="1:3" x14ac:dyDescent="0.3">
      <c r="A86" s="28">
        <v>45064</v>
      </c>
      <c r="B86">
        <v>18129.949218999998</v>
      </c>
      <c r="C86">
        <f t="shared" si="7"/>
        <v>-2.853119917470304E-3</v>
      </c>
    </row>
    <row r="87" spans="1:3" x14ac:dyDescent="0.3">
      <c r="A87" s="28">
        <v>45065</v>
      </c>
      <c r="B87">
        <v>18203.400390999999</v>
      </c>
      <c r="C87">
        <f t="shared" si="7"/>
        <v>4.0431874764913604E-3</v>
      </c>
    </row>
    <row r="88" spans="1:3" x14ac:dyDescent="0.3">
      <c r="A88" s="28">
        <v>45068</v>
      </c>
      <c r="B88">
        <v>18314.400390999999</v>
      </c>
      <c r="C88">
        <f t="shared" si="7"/>
        <v>6.0792457090605928E-3</v>
      </c>
    </row>
    <row r="89" spans="1:3" x14ac:dyDescent="0.3">
      <c r="A89" s="28">
        <v>45069</v>
      </c>
      <c r="B89">
        <v>18348</v>
      </c>
      <c r="C89">
        <f t="shared" si="7"/>
        <v>1.8329197242091045E-3</v>
      </c>
    </row>
    <row r="90" spans="1:3" x14ac:dyDescent="0.3">
      <c r="A90" s="28">
        <v>45070</v>
      </c>
      <c r="B90">
        <v>18285.400390999999</v>
      </c>
      <c r="C90">
        <f t="shared" si="7"/>
        <v>-3.4176281351486946E-3</v>
      </c>
    </row>
    <row r="91" spans="1:3" x14ac:dyDescent="0.3">
      <c r="A91" s="28">
        <v>45071</v>
      </c>
      <c r="B91">
        <v>18321.150390999999</v>
      </c>
      <c r="C91">
        <f t="shared" si="7"/>
        <v>1.9532029432886774E-3</v>
      </c>
    </row>
    <row r="92" spans="1:3" x14ac:dyDescent="0.3">
      <c r="A92" s="28">
        <v>45072</v>
      </c>
      <c r="B92">
        <v>18499.349609000001</v>
      </c>
      <c r="C92">
        <f t="shared" si="7"/>
        <v>9.6794236529471143E-3</v>
      </c>
    </row>
    <row r="93" spans="1:3" x14ac:dyDescent="0.3">
      <c r="A93" s="28">
        <v>45075</v>
      </c>
      <c r="B93">
        <v>18598.650390999999</v>
      </c>
      <c r="C93">
        <f t="shared" si="7"/>
        <v>5.3534432669100282E-3</v>
      </c>
    </row>
    <row r="94" spans="1:3" x14ac:dyDescent="0.3">
      <c r="A94" s="28">
        <v>45076</v>
      </c>
      <c r="B94">
        <v>18633.849609000001</v>
      </c>
      <c r="C94">
        <f t="shared" si="7"/>
        <v>1.8907797481541157E-3</v>
      </c>
    </row>
    <row r="95" spans="1:3" x14ac:dyDescent="0.3">
      <c r="A95" s="28">
        <v>45077</v>
      </c>
      <c r="B95">
        <v>18534.400390999999</v>
      </c>
      <c r="C95">
        <f t="shared" si="7"/>
        <v>-5.3513122260729585E-3</v>
      </c>
    </row>
    <row r="96" spans="1:3" x14ac:dyDescent="0.3">
      <c r="A96" s="28">
        <v>45078</v>
      </c>
      <c r="B96">
        <v>18487.75</v>
      </c>
      <c r="C96">
        <f t="shared" si="7"/>
        <v>-2.5201353890765121E-3</v>
      </c>
    </row>
    <row r="97" spans="1:3" x14ac:dyDescent="0.3">
      <c r="A97" s="28">
        <v>45079</v>
      </c>
      <c r="B97">
        <v>18534.099609000001</v>
      </c>
      <c r="C97">
        <f t="shared" si="7"/>
        <v>2.5039069471375756E-3</v>
      </c>
    </row>
    <row r="98" spans="1:3" x14ac:dyDescent="0.3">
      <c r="A98" s="28">
        <v>45082</v>
      </c>
      <c r="B98">
        <v>18593.849609000001</v>
      </c>
      <c r="C98">
        <f t="shared" si="7"/>
        <v>3.2186023111777503E-3</v>
      </c>
    </row>
    <row r="99" spans="1:3" x14ac:dyDescent="0.3">
      <c r="A99" s="28">
        <v>45083</v>
      </c>
      <c r="B99">
        <v>18599</v>
      </c>
      <c r="C99">
        <f t="shared" si="7"/>
        <v>2.7695597874686611E-4</v>
      </c>
    </row>
    <row r="100" spans="1:3" x14ac:dyDescent="0.3">
      <c r="A100" s="28">
        <v>45084</v>
      </c>
      <c r="B100">
        <v>18726.400390999999</v>
      </c>
      <c r="C100">
        <f t="shared" si="7"/>
        <v>6.8264980101824741E-3</v>
      </c>
    </row>
    <row r="101" spans="1:3" x14ac:dyDescent="0.3">
      <c r="A101" s="28">
        <v>45085</v>
      </c>
      <c r="B101">
        <v>18634.550781000002</v>
      </c>
      <c r="C101">
        <f t="shared" si="7"/>
        <v>-4.9168874005239794E-3</v>
      </c>
    </row>
    <row r="102" spans="1:3" x14ac:dyDescent="0.3">
      <c r="A102" s="28">
        <v>45086</v>
      </c>
      <c r="B102">
        <v>18563.400390999999</v>
      </c>
      <c r="C102">
        <f t="shared" si="7"/>
        <v>-3.8255051436458121E-3</v>
      </c>
    </row>
    <row r="103" spans="1:3" x14ac:dyDescent="0.3">
      <c r="A103" s="28">
        <v>45089</v>
      </c>
      <c r="B103">
        <v>18601.5</v>
      </c>
      <c r="C103">
        <f t="shared" si="7"/>
        <v>2.050301329797203E-3</v>
      </c>
    </row>
    <row r="104" spans="1:3" x14ac:dyDescent="0.3">
      <c r="A104" s="28">
        <v>45090</v>
      </c>
      <c r="B104">
        <v>18716.150390999999</v>
      </c>
      <c r="C104">
        <f t="shared" si="7"/>
        <v>6.1445857671222487E-3</v>
      </c>
    </row>
    <row r="105" spans="1:3" x14ac:dyDescent="0.3">
      <c r="A105" s="28">
        <v>45091</v>
      </c>
      <c r="B105">
        <v>18755.900390999999</v>
      </c>
      <c r="C105">
        <f t="shared" si="7"/>
        <v>2.1215820367655471E-3</v>
      </c>
    </row>
    <row r="106" spans="1:3" x14ac:dyDescent="0.3">
      <c r="A106" s="28">
        <v>45092</v>
      </c>
      <c r="B106">
        <v>18688.099609000001</v>
      </c>
      <c r="C106">
        <f t="shared" si="7"/>
        <v>-3.6214536961955836E-3</v>
      </c>
    </row>
    <row r="107" spans="1:3" x14ac:dyDescent="0.3">
      <c r="A107" s="28">
        <v>45093</v>
      </c>
      <c r="B107">
        <v>18826</v>
      </c>
      <c r="C107">
        <f t="shared" si="7"/>
        <v>7.3519563885368075E-3</v>
      </c>
    </row>
    <row r="108" spans="1:3" x14ac:dyDescent="0.3">
      <c r="A108" s="28">
        <v>45096</v>
      </c>
      <c r="B108">
        <v>18755.449218999998</v>
      </c>
      <c r="C108">
        <f t="shared" si="7"/>
        <v>-3.7545579185440945E-3</v>
      </c>
    </row>
    <row r="109" spans="1:3" x14ac:dyDescent="0.3">
      <c r="A109" s="28">
        <v>45097</v>
      </c>
      <c r="B109">
        <v>18816.699218999998</v>
      </c>
      <c r="C109">
        <f t="shared" si="7"/>
        <v>3.2603966930082164E-3</v>
      </c>
    </row>
    <row r="110" spans="1:3" x14ac:dyDescent="0.3">
      <c r="A110" s="28">
        <v>45098</v>
      </c>
      <c r="B110">
        <v>18856.849609000001</v>
      </c>
      <c r="C110">
        <f t="shared" si="7"/>
        <v>2.1314904727675675E-3</v>
      </c>
    </row>
    <row r="111" spans="1:3" x14ac:dyDescent="0.3">
      <c r="A111" s="28">
        <v>45099</v>
      </c>
      <c r="B111">
        <v>18771.25</v>
      </c>
      <c r="C111">
        <f t="shared" si="7"/>
        <v>-4.5497783599067494E-3</v>
      </c>
    </row>
    <row r="112" spans="1:3" x14ac:dyDescent="0.3">
      <c r="A112" s="28">
        <v>45100</v>
      </c>
      <c r="B112">
        <v>18665.5</v>
      </c>
      <c r="C112">
        <f t="shared" si="7"/>
        <v>-5.6495438985202338E-3</v>
      </c>
    </row>
    <row r="113" spans="1:3" x14ac:dyDescent="0.3">
      <c r="A113" s="28">
        <v>45103</v>
      </c>
      <c r="B113">
        <v>18691.199218999998</v>
      </c>
      <c r="C113">
        <f t="shared" si="7"/>
        <v>1.3758829656499954E-3</v>
      </c>
    </row>
    <row r="114" spans="1:3" x14ac:dyDescent="0.3">
      <c r="A114" s="28">
        <v>45104</v>
      </c>
      <c r="B114">
        <v>18817.400390999999</v>
      </c>
      <c r="C114">
        <f t="shared" si="7"/>
        <v>6.7292114093817834E-3</v>
      </c>
    </row>
    <row r="115" spans="1:3" x14ac:dyDescent="0.3">
      <c r="A115" s="28">
        <v>45105</v>
      </c>
      <c r="B115">
        <v>18972.099609000001</v>
      </c>
      <c r="C115">
        <f t="shared" si="7"/>
        <v>8.1874638289429948E-3</v>
      </c>
    </row>
    <row r="116" spans="1:3" x14ac:dyDescent="0.3">
      <c r="A116" s="28">
        <v>45107</v>
      </c>
      <c r="B116">
        <v>19189.050781000002</v>
      </c>
      <c r="C116">
        <f t="shared" si="7"/>
        <v>1.1370386226189591E-2</v>
      </c>
    </row>
    <row r="117" spans="1:3" x14ac:dyDescent="0.3">
      <c r="A117" s="28">
        <v>45110</v>
      </c>
      <c r="B117">
        <v>19322.550781000002</v>
      </c>
      <c r="C117">
        <f t="shared" si="7"/>
        <v>6.9330035275154446E-3</v>
      </c>
    </row>
    <row r="118" spans="1:3" x14ac:dyDescent="0.3">
      <c r="A118" s="28">
        <v>45111</v>
      </c>
      <c r="B118">
        <v>19389</v>
      </c>
      <c r="C118">
        <f t="shared" si="7"/>
        <v>3.4330468773553376E-3</v>
      </c>
    </row>
    <row r="119" spans="1:3" x14ac:dyDescent="0.3">
      <c r="A119" s="28">
        <v>45112</v>
      </c>
      <c r="B119">
        <v>19398.5</v>
      </c>
      <c r="C119">
        <f t="shared" si="7"/>
        <v>4.8984854347202441E-4</v>
      </c>
    </row>
    <row r="120" spans="1:3" x14ac:dyDescent="0.3">
      <c r="A120" s="28">
        <v>45113</v>
      </c>
      <c r="B120">
        <v>19497.300781000002</v>
      </c>
      <c r="C120">
        <f t="shared" si="7"/>
        <v>5.0802910090432113E-3</v>
      </c>
    </row>
    <row r="121" spans="1:3" x14ac:dyDescent="0.3">
      <c r="A121" s="28">
        <v>45114</v>
      </c>
      <c r="B121">
        <v>19331.800781000002</v>
      </c>
      <c r="C121">
        <f t="shared" si="7"/>
        <v>-8.5245857133780262E-3</v>
      </c>
    </row>
    <row r="122" spans="1:3" x14ac:dyDescent="0.3">
      <c r="A122" s="28">
        <v>45117</v>
      </c>
      <c r="B122">
        <v>19355.900390999999</v>
      </c>
      <c r="C122">
        <f t="shared" si="7"/>
        <v>1.245853973594435E-3</v>
      </c>
    </row>
    <row r="123" spans="1:3" x14ac:dyDescent="0.3">
      <c r="A123" s="28">
        <v>45118</v>
      </c>
      <c r="B123">
        <v>19439.400390999999</v>
      </c>
      <c r="C123">
        <f t="shared" si="7"/>
        <v>4.3046517106423857E-3</v>
      </c>
    </row>
    <row r="124" spans="1:3" x14ac:dyDescent="0.3">
      <c r="A124" s="28">
        <v>45119</v>
      </c>
      <c r="B124">
        <v>19384.300781000002</v>
      </c>
      <c r="C124">
        <f t="shared" si="7"/>
        <v>-2.8384541056435601E-3</v>
      </c>
    </row>
    <row r="125" spans="1:3" x14ac:dyDescent="0.3">
      <c r="A125" s="28">
        <v>45120</v>
      </c>
      <c r="B125">
        <v>19413.75</v>
      </c>
      <c r="C125">
        <f t="shared" si="7"/>
        <v>1.5180775354849041E-3</v>
      </c>
    </row>
    <row r="126" spans="1:3" x14ac:dyDescent="0.3">
      <c r="A126" s="28">
        <v>45121</v>
      </c>
      <c r="B126">
        <v>19564.5</v>
      </c>
      <c r="C126">
        <f t="shared" si="7"/>
        <v>7.735121594226721E-3</v>
      </c>
    </row>
    <row r="127" spans="1:3" x14ac:dyDescent="0.3">
      <c r="A127" s="28">
        <v>45124</v>
      </c>
      <c r="B127">
        <v>19711.449218999998</v>
      </c>
      <c r="C127">
        <f t="shared" si="7"/>
        <v>7.4829460581804508E-3</v>
      </c>
    </row>
    <row r="128" spans="1:3" x14ac:dyDescent="0.3">
      <c r="A128" s="28">
        <v>45125</v>
      </c>
      <c r="B128">
        <v>19749.25</v>
      </c>
      <c r="C128">
        <f t="shared" si="7"/>
        <v>1.9158703880391961E-3</v>
      </c>
    </row>
    <row r="129" spans="1:3" x14ac:dyDescent="0.3">
      <c r="A129" s="28">
        <v>45126</v>
      </c>
      <c r="B129">
        <v>19833.150390999999</v>
      </c>
      <c r="C129">
        <f t="shared" si="7"/>
        <v>4.239283915209959E-3</v>
      </c>
    </row>
    <row r="130" spans="1:3" x14ac:dyDescent="0.3">
      <c r="A130" s="28">
        <v>45127</v>
      </c>
      <c r="B130">
        <v>19979.150390999999</v>
      </c>
      <c r="C130">
        <f t="shared" si="7"/>
        <v>7.3344494855673101E-3</v>
      </c>
    </row>
    <row r="131" spans="1:3" x14ac:dyDescent="0.3">
      <c r="A131" s="28">
        <v>45128</v>
      </c>
      <c r="B131">
        <v>19745</v>
      </c>
      <c r="C131">
        <f t="shared" si="7"/>
        <v>-1.1788954604694469E-2</v>
      </c>
    </row>
    <row r="132" spans="1:3" x14ac:dyDescent="0.3">
      <c r="A132" s="28">
        <v>45131</v>
      </c>
      <c r="B132">
        <v>19672.349609000001</v>
      </c>
      <c r="C132">
        <f t="shared" ref="C132:C195" si="8">LN(B132/B131)</f>
        <v>-3.6862180733270105E-3</v>
      </c>
    </row>
    <row r="133" spans="1:3" x14ac:dyDescent="0.3">
      <c r="A133" s="28">
        <v>45132</v>
      </c>
      <c r="B133">
        <v>19680.599609000001</v>
      </c>
      <c r="C133">
        <f t="shared" si="8"/>
        <v>4.1928243167547948E-4</v>
      </c>
    </row>
    <row r="134" spans="1:3" x14ac:dyDescent="0.3">
      <c r="A134" s="28">
        <v>45133</v>
      </c>
      <c r="B134">
        <v>19778.300781000002</v>
      </c>
      <c r="C134">
        <f t="shared" si="8"/>
        <v>4.9520574924147498E-3</v>
      </c>
    </row>
    <row r="135" spans="1:3" x14ac:dyDescent="0.3">
      <c r="A135" s="28">
        <v>45134</v>
      </c>
      <c r="B135">
        <v>19659.900390999999</v>
      </c>
      <c r="C135">
        <f t="shared" si="8"/>
        <v>-6.0043684650828511E-3</v>
      </c>
    </row>
    <row r="136" spans="1:3" x14ac:dyDescent="0.3">
      <c r="A136" s="28">
        <v>45135</v>
      </c>
      <c r="B136">
        <v>19646.050781000002</v>
      </c>
      <c r="C136">
        <f t="shared" si="8"/>
        <v>-7.0470807397845169E-4</v>
      </c>
    </row>
    <row r="137" spans="1:3" x14ac:dyDescent="0.3">
      <c r="A137" s="28">
        <v>45138</v>
      </c>
      <c r="B137">
        <v>19753.800781000002</v>
      </c>
      <c r="C137">
        <f t="shared" si="8"/>
        <v>5.4695773893232037E-3</v>
      </c>
    </row>
    <row r="138" spans="1:3" x14ac:dyDescent="0.3">
      <c r="A138" s="28">
        <v>45139</v>
      </c>
      <c r="B138">
        <v>19733.550781000002</v>
      </c>
      <c r="C138">
        <f t="shared" si="8"/>
        <v>-1.0256449710670434E-3</v>
      </c>
    </row>
    <row r="139" spans="1:3" x14ac:dyDescent="0.3">
      <c r="A139" s="28">
        <v>45140</v>
      </c>
      <c r="B139">
        <v>19526.550781000002</v>
      </c>
      <c r="C139">
        <f t="shared" si="8"/>
        <v>-1.0545154493522236E-2</v>
      </c>
    </row>
    <row r="140" spans="1:3" x14ac:dyDescent="0.3">
      <c r="A140" s="28">
        <v>45141</v>
      </c>
      <c r="B140">
        <v>19381.650390999999</v>
      </c>
      <c r="C140">
        <f t="shared" si="8"/>
        <v>-7.4483556439681785E-3</v>
      </c>
    </row>
    <row r="141" spans="1:3" x14ac:dyDescent="0.3">
      <c r="A141" s="28">
        <v>45142</v>
      </c>
      <c r="B141">
        <v>19517</v>
      </c>
      <c r="C141">
        <f t="shared" si="8"/>
        <v>6.9591183179845643E-3</v>
      </c>
    </row>
    <row r="142" spans="1:3" x14ac:dyDescent="0.3">
      <c r="A142" s="28">
        <v>45145</v>
      </c>
      <c r="B142">
        <v>19597.300781000002</v>
      </c>
      <c r="C142">
        <f t="shared" si="8"/>
        <v>4.1059608486884126E-3</v>
      </c>
    </row>
    <row r="143" spans="1:3" x14ac:dyDescent="0.3">
      <c r="A143" s="28">
        <v>45146</v>
      </c>
      <c r="B143">
        <v>19570.849609000001</v>
      </c>
      <c r="C143">
        <f t="shared" si="8"/>
        <v>-1.3506471843959316E-3</v>
      </c>
    </row>
    <row r="144" spans="1:3" x14ac:dyDescent="0.3">
      <c r="A144" s="28">
        <v>45147</v>
      </c>
      <c r="B144">
        <v>19632.550781000002</v>
      </c>
      <c r="C144">
        <f t="shared" si="8"/>
        <v>3.1477485285681334E-3</v>
      </c>
    </row>
    <row r="145" spans="1:3" x14ac:dyDescent="0.3">
      <c r="A145" s="28">
        <v>45148</v>
      </c>
      <c r="B145">
        <v>19543.099609000001</v>
      </c>
      <c r="C145">
        <f t="shared" si="8"/>
        <v>-4.5666798924784069E-3</v>
      </c>
    </row>
    <row r="146" spans="1:3" x14ac:dyDescent="0.3">
      <c r="A146" s="28">
        <v>45149</v>
      </c>
      <c r="B146">
        <v>19428.300781000002</v>
      </c>
      <c r="C146">
        <f t="shared" si="8"/>
        <v>-5.8914567554426691E-3</v>
      </c>
    </row>
    <row r="147" spans="1:3" x14ac:dyDescent="0.3">
      <c r="A147" s="28">
        <v>45152</v>
      </c>
      <c r="B147">
        <v>19434.550781000002</v>
      </c>
      <c r="C147">
        <f t="shared" si="8"/>
        <v>3.216439248628967E-4</v>
      </c>
    </row>
    <row r="148" spans="1:3" x14ac:dyDescent="0.3">
      <c r="A148" s="28">
        <v>45154</v>
      </c>
      <c r="B148">
        <v>19465</v>
      </c>
      <c r="C148">
        <f t="shared" si="8"/>
        <v>1.5655309435521291E-3</v>
      </c>
    </row>
    <row r="149" spans="1:3" x14ac:dyDescent="0.3">
      <c r="A149" s="28">
        <v>45155</v>
      </c>
      <c r="B149">
        <v>19365.25</v>
      </c>
      <c r="C149">
        <f t="shared" si="8"/>
        <v>-5.137758290060533E-3</v>
      </c>
    </row>
    <row r="150" spans="1:3" x14ac:dyDescent="0.3">
      <c r="A150" s="28">
        <v>45156</v>
      </c>
      <c r="B150">
        <v>19310.150390999999</v>
      </c>
      <c r="C150">
        <f t="shared" si="8"/>
        <v>-2.8493381178307624E-3</v>
      </c>
    </row>
    <row r="151" spans="1:3" x14ac:dyDescent="0.3">
      <c r="A151" s="28">
        <v>45159</v>
      </c>
      <c r="B151">
        <v>19393.599609000001</v>
      </c>
      <c r="C151">
        <f t="shared" si="8"/>
        <v>4.3122099182923536E-3</v>
      </c>
    </row>
    <row r="152" spans="1:3" x14ac:dyDescent="0.3">
      <c r="A152" s="28">
        <v>45160</v>
      </c>
      <c r="B152">
        <v>19396.449218999998</v>
      </c>
      <c r="C152">
        <f t="shared" si="8"/>
        <v>1.4692479598368577E-4</v>
      </c>
    </row>
    <row r="153" spans="1:3" x14ac:dyDescent="0.3">
      <c r="A153" s="28">
        <v>45161</v>
      </c>
      <c r="B153">
        <v>19444</v>
      </c>
      <c r="C153">
        <f t="shared" si="8"/>
        <v>2.4485198144055375E-3</v>
      </c>
    </row>
    <row r="154" spans="1:3" x14ac:dyDescent="0.3">
      <c r="A154" s="28">
        <v>45162</v>
      </c>
      <c r="B154">
        <v>19386.699218999998</v>
      </c>
      <c r="C154">
        <f t="shared" si="8"/>
        <v>-2.95131551811108E-3</v>
      </c>
    </row>
    <row r="155" spans="1:3" x14ac:dyDescent="0.3">
      <c r="A155" s="28">
        <v>45163</v>
      </c>
      <c r="B155">
        <v>19265.800781000002</v>
      </c>
      <c r="C155">
        <f t="shared" si="8"/>
        <v>-6.2556798274347649E-3</v>
      </c>
    </row>
    <row r="156" spans="1:3" x14ac:dyDescent="0.3">
      <c r="A156" s="28">
        <v>45166</v>
      </c>
      <c r="B156">
        <v>19306.050781000002</v>
      </c>
      <c r="C156">
        <f t="shared" si="8"/>
        <v>2.0870149074806777E-3</v>
      </c>
    </row>
    <row r="157" spans="1:3" x14ac:dyDescent="0.3">
      <c r="A157" s="28">
        <v>45167</v>
      </c>
      <c r="B157">
        <v>19342.650390999999</v>
      </c>
      <c r="C157">
        <f t="shared" si="8"/>
        <v>1.8939638244323E-3</v>
      </c>
    </row>
    <row r="158" spans="1:3" x14ac:dyDescent="0.3">
      <c r="A158" s="28">
        <v>45168</v>
      </c>
      <c r="B158">
        <v>19347.449218999998</v>
      </c>
      <c r="C158">
        <f t="shared" si="8"/>
        <v>2.4806490926520863E-4</v>
      </c>
    </row>
    <row r="159" spans="1:3" x14ac:dyDescent="0.3">
      <c r="A159" s="28">
        <v>45169</v>
      </c>
      <c r="B159">
        <v>19253.800781000002</v>
      </c>
      <c r="C159">
        <f t="shared" si="8"/>
        <v>-4.8521030655540257E-3</v>
      </c>
    </row>
    <row r="160" spans="1:3" x14ac:dyDescent="0.3">
      <c r="A160" s="28">
        <v>45170</v>
      </c>
      <c r="B160">
        <v>19435.300781000002</v>
      </c>
      <c r="C160">
        <f t="shared" si="8"/>
        <v>9.3825560253237503E-3</v>
      </c>
    </row>
    <row r="161" spans="1:3" x14ac:dyDescent="0.3">
      <c r="A161" s="28">
        <v>45173</v>
      </c>
      <c r="B161">
        <v>19528.800781000002</v>
      </c>
      <c r="C161">
        <f t="shared" si="8"/>
        <v>4.7992986220248409E-3</v>
      </c>
    </row>
    <row r="162" spans="1:3" x14ac:dyDescent="0.3">
      <c r="A162" s="28">
        <v>45174</v>
      </c>
      <c r="B162">
        <v>19574.900390999999</v>
      </c>
      <c r="C162">
        <f t="shared" si="8"/>
        <v>2.3578142209083621E-3</v>
      </c>
    </row>
    <row r="163" spans="1:3" x14ac:dyDescent="0.3">
      <c r="A163" s="28">
        <v>45175</v>
      </c>
      <c r="B163">
        <v>19611.050781000002</v>
      </c>
      <c r="C163">
        <f t="shared" si="8"/>
        <v>1.8450694279097165E-3</v>
      </c>
    </row>
    <row r="164" spans="1:3" x14ac:dyDescent="0.3">
      <c r="A164" s="28">
        <v>45176</v>
      </c>
      <c r="B164">
        <v>19727.050781000002</v>
      </c>
      <c r="C164">
        <f t="shared" si="8"/>
        <v>5.8976072366260738E-3</v>
      </c>
    </row>
    <row r="165" spans="1:3" x14ac:dyDescent="0.3">
      <c r="A165" s="28">
        <v>45177</v>
      </c>
      <c r="B165">
        <v>19819.949218999998</v>
      </c>
      <c r="C165">
        <f t="shared" si="8"/>
        <v>4.6981368434985595E-3</v>
      </c>
    </row>
    <row r="166" spans="1:3" x14ac:dyDescent="0.3">
      <c r="A166" s="28">
        <v>45180</v>
      </c>
      <c r="B166">
        <v>19996.349609000001</v>
      </c>
      <c r="C166">
        <f t="shared" si="8"/>
        <v>8.8607705556920935E-3</v>
      </c>
    </row>
    <row r="167" spans="1:3" x14ac:dyDescent="0.3">
      <c r="A167" s="28">
        <v>45181</v>
      </c>
      <c r="B167">
        <v>19993.199218999998</v>
      </c>
      <c r="C167">
        <f t="shared" si="8"/>
        <v>-1.5756066766695905E-4</v>
      </c>
    </row>
    <row r="168" spans="1:3" x14ac:dyDescent="0.3">
      <c r="A168" s="28">
        <v>45182</v>
      </c>
      <c r="B168">
        <v>20070</v>
      </c>
      <c r="C168">
        <f t="shared" si="8"/>
        <v>3.833986130642902E-3</v>
      </c>
    </row>
    <row r="169" spans="1:3" x14ac:dyDescent="0.3">
      <c r="A169" s="28">
        <v>45183</v>
      </c>
      <c r="B169">
        <v>20103.099609000001</v>
      </c>
      <c r="C169">
        <f t="shared" si="8"/>
        <v>1.6478497707207551E-3</v>
      </c>
    </row>
    <row r="170" spans="1:3" x14ac:dyDescent="0.3">
      <c r="A170" s="28">
        <v>45184</v>
      </c>
      <c r="B170">
        <v>20192.349609000001</v>
      </c>
      <c r="C170">
        <f t="shared" si="8"/>
        <v>4.4297878633052998E-3</v>
      </c>
    </row>
    <row r="171" spans="1:3" x14ac:dyDescent="0.3">
      <c r="A171" s="28">
        <v>45187</v>
      </c>
      <c r="B171">
        <v>20133.300781000002</v>
      </c>
      <c r="C171">
        <f t="shared" si="8"/>
        <v>-2.9286010086685579E-3</v>
      </c>
    </row>
    <row r="172" spans="1:3" x14ac:dyDescent="0.3">
      <c r="A172" s="28">
        <v>45189</v>
      </c>
      <c r="B172">
        <v>19901.400390999999</v>
      </c>
      <c r="C172">
        <f t="shared" si="8"/>
        <v>-1.1585098772073678E-2</v>
      </c>
    </row>
    <row r="173" spans="1:3" x14ac:dyDescent="0.3">
      <c r="A173" s="28">
        <v>45190</v>
      </c>
      <c r="B173">
        <v>19742.349609000001</v>
      </c>
      <c r="C173">
        <f t="shared" si="8"/>
        <v>-8.0240459278927319E-3</v>
      </c>
    </row>
    <row r="174" spans="1:3" x14ac:dyDescent="0.3">
      <c r="A174" s="28">
        <v>45191</v>
      </c>
      <c r="B174">
        <v>19674.25</v>
      </c>
      <c r="C174">
        <f t="shared" si="8"/>
        <v>-3.455380597650068E-3</v>
      </c>
    </row>
    <row r="175" spans="1:3" x14ac:dyDescent="0.3">
      <c r="A175" s="28">
        <v>45194</v>
      </c>
      <c r="B175">
        <v>19674.550781000002</v>
      </c>
      <c r="C175">
        <f t="shared" si="8"/>
        <v>1.5287937321495744E-5</v>
      </c>
    </row>
    <row r="176" spans="1:3" x14ac:dyDescent="0.3">
      <c r="A176" s="28">
        <v>45195</v>
      </c>
      <c r="B176">
        <v>19664.699218999998</v>
      </c>
      <c r="C176">
        <f t="shared" si="8"/>
        <v>-5.0085155186968566E-4</v>
      </c>
    </row>
    <row r="177" spans="1:3" x14ac:dyDescent="0.3">
      <c r="A177" s="28">
        <v>45196</v>
      </c>
      <c r="B177">
        <v>19716.449218999998</v>
      </c>
      <c r="C177">
        <f t="shared" si="8"/>
        <v>2.6281625518836823E-3</v>
      </c>
    </row>
    <row r="178" spans="1:3" x14ac:dyDescent="0.3">
      <c r="A178" s="28">
        <v>45197</v>
      </c>
      <c r="B178">
        <v>19523.550781000002</v>
      </c>
      <c r="C178">
        <f t="shared" si="8"/>
        <v>-9.8318038666980433E-3</v>
      </c>
    </row>
    <row r="179" spans="1:3" x14ac:dyDescent="0.3">
      <c r="A179" s="28">
        <v>45198</v>
      </c>
      <c r="B179">
        <v>19638.300781000002</v>
      </c>
      <c r="C179">
        <f t="shared" si="8"/>
        <v>5.8603116977501146E-3</v>
      </c>
    </row>
    <row r="180" spans="1:3" x14ac:dyDescent="0.3">
      <c r="A180" s="28">
        <v>45202</v>
      </c>
      <c r="B180">
        <v>19528.75</v>
      </c>
      <c r="C180">
        <f t="shared" si="8"/>
        <v>-5.5940421603994433E-3</v>
      </c>
    </row>
    <row r="181" spans="1:3" x14ac:dyDescent="0.3">
      <c r="A181" s="28">
        <v>45203</v>
      </c>
      <c r="B181">
        <v>19436.099609000001</v>
      </c>
      <c r="C181">
        <f t="shared" si="8"/>
        <v>-4.7555972391772807E-3</v>
      </c>
    </row>
    <row r="182" spans="1:3" x14ac:dyDescent="0.3">
      <c r="A182" s="28">
        <v>45204</v>
      </c>
      <c r="B182">
        <v>19545.75</v>
      </c>
      <c r="C182">
        <f t="shared" si="8"/>
        <v>5.625729989313823E-3</v>
      </c>
    </row>
    <row r="183" spans="1:3" x14ac:dyDescent="0.3">
      <c r="A183" s="28">
        <v>45205</v>
      </c>
      <c r="B183">
        <v>19653.5</v>
      </c>
      <c r="C183">
        <f t="shared" si="8"/>
        <v>5.4975680085460219E-3</v>
      </c>
    </row>
    <row r="184" spans="1:3" x14ac:dyDescent="0.3">
      <c r="A184" s="28">
        <v>45208</v>
      </c>
      <c r="B184">
        <v>19512.349609000001</v>
      </c>
      <c r="C184">
        <f t="shared" si="8"/>
        <v>-7.2078611091316675E-3</v>
      </c>
    </row>
    <row r="185" spans="1:3" x14ac:dyDescent="0.3">
      <c r="A185" s="28">
        <v>45209</v>
      </c>
      <c r="B185">
        <v>19689.849609000001</v>
      </c>
      <c r="C185">
        <f t="shared" si="8"/>
        <v>9.0556762902987732E-3</v>
      </c>
    </row>
    <row r="186" spans="1:3" x14ac:dyDescent="0.3">
      <c r="A186" s="28">
        <v>45210</v>
      </c>
      <c r="B186">
        <v>19811.349609000001</v>
      </c>
      <c r="C186">
        <f t="shared" si="8"/>
        <v>6.1517313688468711E-3</v>
      </c>
    </row>
    <row r="187" spans="1:3" x14ac:dyDescent="0.3">
      <c r="A187" s="28">
        <v>45211</v>
      </c>
      <c r="B187">
        <v>19794</v>
      </c>
      <c r="C187">
        <f t="shared" si="8"/>
        <v>-8.7612457817302827E-4</v>
      </c>
    </row>
    <row r="188" spans="1:3" x14ac:dyDescent="0.3">
      <c r="A188" s="28">
        <v>45212</v>
      </c>
      <c r="B188">
        <v>19751.050781000002</v>
      </c>
      <c r="C188">
        <f t="shared" si="8"/>
        <v>-2.1721674413905613E-3</v>
      </c>
    </row>
    <row r="189" spans="1:3" x14ac:dyDescent="0.3">
      <c r="A189" s="28">
        <v>45215</v>
      </c>
      <c r="B189">
        <v>19731.75</v>
      </c>
      <c r="C189">
        <f t="shared" si="8"/>
        <v>-9.7768051686406747E-4</v>
      </c>
    </row>
    <row r="190" spans="1:3" x14ac:dyDescent="0.3">
      <c r="A190" s="28">
        <v>45216</v>
      </c>
      <c r="B190">
        <v>19811.5</v>
      </c>
      <c r="C190">
        <f t="shared" si="8"/>
        <v>4.0335636613206176E-3</v>
      </c>
    </row>
    <row r="191" spans="1:3" x14ac:dyDescent="0.3">
      <c r="A191" s="28">
        <v>45217</v>
      </c>
      <c r="B191">
        <v>19671.099609000001</v>
      </c>
      <c r="C191">
        <f t="shared" si="8"/>
        <v>-7.1120434921284658E-3</v>
      </c>
    </row>
    <row r="192" spans="1:3" x14ac:dyDescent="0.3">
      <c r="A192" s="28">
        <v>45218</v>
      </c>
      <c r="B192">
        <v>19624.699218999998</v>
      </c>
      <c r="C192">
        <f t="shared" si="8"/>
        <v>-2.3615965547977981E-3</v>
      </c>
    </row>
    <row r="193" spans="1:3" x14ac:dyDescent="0.3">
      <c r="A193" s="28">
        <v>45219</v>
      </c>
      <c r="B193">
        <v>19542.650390999999</v>
      </c>
      <c r="C193">
        <f t="shared" si="8"/>
        <v>-4.1896604613594476E-3</v>
      </c>
    </row>
    <row r="194" spans="1:3" x14ac:dyDescent="0.3">
      <c r="A194" s="28">
        <v>45222</v>
      </c>
      <c r="B194">
        <v>19281.75</v>
      </c>
      <c r="C194">
        <f t="shared" si="8"/>
        <v>-1.344022397115786E-2</v>
      </c>
    </row>
    <row r="195" spans="1:3" x14ac:dyDescent="0.3">
      <c r="A195" s="28">
        <v>45224</v>
      </c>
      <c r="B195">
        <v>19122.150390999999</v>
      </c>
      <c r="C195">
        <f t="shared" si="8"/>
        <v>-8.3116832503990681E-3</v>
      </c>
    </row>
    <row r="196" spans="1:3" x14ac:dyDescent="0.3">
      <c r="A196" s="28">
        <v>45225</v>
      </c>
      <c r="B196">
        <v>18857.25</v>
      </c>
      <c r="C196">
        <f t="shared" ref="C196:C247" si="9">LN(B196/B195)</f>
        <v>-1.3949914114624791E-2</v>
      </c>
    </row>
    <row r="197" spans="1:3" x14ac:dyDescent="0.3">
      <c r="A197" s="28">
        <v>45226</v>
      </c>
      <c r="B197">
        <v>19047.25</v>
      </c>
      <c r="C197">
        <f t="shared" si="9"/>
        <v>1.0025278863763394E-2</v>
      </c>
    </row>
    <row r="198" spans="1:3" x14ac:dyDescent="0.3">
      <c r="A198" s="28">
        <v>45229</v>
      </c>
      <c r="B198">
        <v>19140.900390999999</v>
      </c>
      <c r="C198">
        <f t="shared" si="9"/>
        <v>4.9046930934849653E-3</v>
      </c>
    </row>
    <row r="199" spans="1:3" x14ac:dyDescent="0.3">
      <c r="A199" s="28">
        <v>45230</v>
      </c>
      <c r="B199">
        <v>19079.599609000001</v>
      </c>
      <c r="C199">
        <f t="shared" si="9"/>
        <v>-3.2077463436403653E-3</v>
      </c>
    </row>
    <row r="200" spans="1:3" x14ac:dyDescent="0.3">
      <c r="A200" s="28">
        <v>45231</v>
      </c>
      <c r="B200">
        <v>18989.150390999999</v>
      </c>
      <c r="C200">
        <f t="shared" si="9"/>
        <v>-4.7518969337931767E-3</v>
      </c>
    </row>
    <row r="201" spans="1:3" x14ac:dyDescent="0.3">
      <c r="A201" s="28">
        <v>45232</v>
      </c>
      <c r="B201">
        <v>19133.25</v>
      </c>
      <c r="C201">
        <f t="shared" si="9"/>
        <v>7.5598752343166336E-3</v>
      </c>
    </row>
    <row r="202" spans="1:3" x14ac:dyDescent="0.3">
      <c r="A202" s="28">
        <v>45233</v>
      </c>
      <c r="B202">
        <v>19230.599609000001</v>
      </c>
      <c r="C202">
        <f t="shared" si="9"/>
        <v>5.0750807825810096E-3</v>
      </c>
    </row>
    <row r="203" spans="1:3" x14ac:dyDescent="0.3">
      <c r="A203" s="28">
        <v>45236</v>
      </c>
      <c r="B203">
        <v>19411.75</v>
      </c>
      <c r="C203">
        <f t="shared" si="9"/>
        <v>9.3758127984548932E-3</v>
      </c>
    </row>
    <row r="204" spans="1:3" x14ac:dyDescent="0.3">
      <c r="A204" s="28">
        <v>45237</v>
      </c>
      <c r="B204">
        <v>19406.699218999998</v>
      </c>
      <c r="C204">
        <f t="shared" si="9"/>
        <v>-2.6022580139708329E-4</v>
      </c>
    </row>
    <row r="205" spans="1:3" x14ac:dyDescent="0.3">
      <c r="A205" s="28">
        <v>45238</v>
      </c>
      <c r="B205">
        <v>19443.5</v>
      </c>
      <c r="C205">
        <f t="shared" si="9"/>
        <v>1.89449695222504E-3</v>
      </c>
    </row>
    <row r="206" spans="1:3" x14ac:dyDescent="0.3">
      <c r="A206" s="28">
        <v>45239</v>
      </c>
      <c r="B206">
        <v>19395.300781000002</v>
      </c>
      <c r="C206">
        <f t="shared" si="9"/>
        <v>-2.4820150352037663E-3</v>
      </c>
    </row>
    <row r="207" spans="1:3" x14ac:dyDescent="0.3">
      <c r="A207" s="28">
        <v>45240</v>
      </c>
      <c r="B207">
        <v>19425.349609000001</v>
      </c>
      <c r="C207">
        <f t="shared" si="9"/>
        <v>1.5480850371795696E-3</v>
      </c>
    </row>
    <row r="208" spans="1:3" x14ac:dyDescent="0.3">
      <c r="A208" s="28">
        <v>45243</v>
      </c>
      <c r="B208">
        <v>19443.550781000002</v>
      </c>
      <c r="C208">
        <f t="shared" si="9"/>
        <v>9.3654171575444263E-4</v>
      </c>
    </row>
    <row r="209" spans="1:3" x14ac:dyDescent="0.3">
      <c r="A209" s="28">
        <v>45245</v>
      </c>
      <c r="B209">
        <v>19675.449218999998</v>
      </c>
      <c r="C209">
        <f t="shared" si="9"/>
        <v>1.1856190315502283E-2</v>
      </c>
    </row>
    <row r="210" spans="1:3" x14ac:dyDescent="0.3">
      <c r="A210" s="28">
        <v>45246</v>
      </c>
      <c r="B210">
        <v>19765.199218999998</v>
      </c>
      <c r="C210">
        <f t="shared" si="9"/>
        <v>4.5511500682735529E-3</v>
      </c>
    </row>
    <row r="211" spans="1:3" x14ac:dyDescent="0.3">
      <c r="A211" s="28">
        <v>45247</v>
      </c>
      <c r="B211">
        <v>19731.800781000002</v>
      </c>
      <c r="C211">
        <f t="shared" si="9"/>
        <v>-1.6911889996856155E-3</v>
      </c>
    </row>
    <row r="212" spans="1:3" x14ac:dyDescent="0.3">
      <c r="A212" s="28">
        <v>45250</v>
      </c>
      <c r="B212">
        <v>19694</v>
      </c>
      <c r="C212">
        <f t="shared" si="9"/>
        <v>-1.9175662553034295E-3</v>
      </c>
    </row>
    <row r="213" spans="1:3" x14ac:dyDescent="0.3">
      <c r="A213" s="28">
        <v>45251</v>
      </c>
      <c r="B213">
        <v>19783.400390999999</v>
      </c>
      <c r="C213">
        <f t="shared" si="9"/>
        <v>4.5292011602560793E-3</v>
      </c>
    </row>
    <row r="214" spans="1:3" x14ac:dyDescent="0.3">
      <c r="A214" s="28">
        <v>45252</v>
      </c>
      <c r="B214">
        <v>19811.849609000001</v>
      </c>
      <c r="C214">
        <f t="shared" si="9"/>
        <v>1.4370018068115152E-3</v>
      </c>
    </row>
    <row r="215" spans="1:3" x14ac:dyDescent="0.3">
      <c r="A215" s="28">
        <v>45253</v>
      </c>
      <c r="B215">
        <v>19802</v>
      </c>
      <c r="C215">
        <f t="shared" si="9"/>
        <v>-4.9728109235498696E-4</v>
      </c>
    </row>
    <row r="216" spans="1:3" x14ac:dyDescent="0.3">
      <c r="A216" s="28">
        <v>45254</v>
      </c>
      <c r="B216">
        <v>19794.699218999998</v>
      </c>
      <c r="C216">
        <f t="shared" si="9"/>
        <v>-3.687570543369387E-4</v>
      </c>
    </row>
    <row r="217" spans="1:3" x14ac:dyDescent="0.3">
      <c r="A217" s="28">
        <v>45258</v>
      </c>
      <c r="B217">
        <v>19889.699218999998</v>
      </c>
      <c r="C217">
        <f t="shared" si="9"/>
        <v>4.7877848833306098E-3</v>
      </c>
    </row>
    <row r="218" spans="1:3" x14ac:dyDescent="0.3">
      <c r="A218" s="28">
        <v>45259</v>
      </c>
      <c r="B218">
        <v>20096.599609000001</v>
      </c>
      <c r="C218">
        <f t="shared" si="9"/>
        <v>1.0348656542640108E-2</v>
      </c>
    </row>
    <row r="219" spans="1:3" x14ac:dyDescent="0.3">
      <c r="A219" s="28">
        <v>45260</v>
      </c>
      <c r="B219">
        <v>20133.150390999999</v>
      </c>
      <c r="C219">
        <f t="shared" si="9"/>
        <v>1.8171026196848431E-3</v>
      </c>
    </row>
    <row r="220" spans="1:3" x14ac:dyDescent="0.3">
      <c r="A220" s="28">
        <v>45261</v>
      </c>
      <c r="B220">
        <v>20267.900390999999</v>
      </c>
      <c r="C220">
        <f t="shared" si="9"/>
        <v>6.6706433155104099E-3</v>
      </c>
    </row>
    <row r="221" spans="1:3" x14ac:dyDescent="0.3">
      <c r="A221" s="28">
        <v>45264</v>
      </c>
      <c r="B221">
        <v>20686.800781000002</v>
      </c>
      <c r="C221">
        <f t="shared" si="9"/>
        <v>2.0457480453186832E-2</v>
      </c>
    </row>
    <row r="222" spans="1:3" x14ac:dyDescent="0.3">
      <c r="A222" s="28">
        <v>45265</v>
      </c>
      <c r="B222">
        <v>20855.099609000001</v>
      </c>
      <c r="C222">
        <f t="shared" si="9"/>
        <v>8.1026504418481721E-3</v>
      </c>
    </row>
    <row r="223" spans="1:3" x14ac:dyDescent="0.3">
      <c r="A223" s="28">
        <v>45266</v>
      </c>
      <c r="B223">
        <v>20937.699218999998</v>
      </c>
      <c r="C223">
        <f t="shared" si="9"/>
        <v>3.9528205751447774E-3</v>
      </c>
    </row>
    <row r="224" spans="1:3" x14ac:dyDescent="0.3">
      <c r="A224" s="28">
        <v>45267</v>
      </c>
      <c r="B224">
        <v>20901.150390999999</v>
      </c>
      <c r="C224">
        <f t="shared" si="9"/>
        <v>-1.7471243897776809E-3</v>
      </c>
    </row>
    <row r="225" spans="1:3" x14ac:dyDescent="0.3">
      <c r="A225" s="28">
        <v>45268</v>
      </c>
      <c r="B225">
        <v>20969.400390999999</v>
      </c>
      <c r="C225">
        <f t="shared" si="9"/>
        <v>3.2600507598618675E-3</v>
      </c>
    </row>
    <row r="226" spans="1:3" x14ac:dyDescent="0.3">
      <c r="A226" s="28">
        <v>45271</v>
      </c>
      <c r="B226">
        <v>20997.099609000001</v>
      </c>
      <c r="C226">
        <f t="shared" si="9"/>
        <v>1.3200634802670913E-3</v>
      </c>
    </row>
    <row r="227" spans="1:3" x14ac:dyDescent="0.3">
      <c r="A227" s="28">
        <v>45272</v>
      </c>
      <c r="B227">
        <v>20906.400390999999</v>
      </c>
      <c r="C227">
        <f t="shared" si="9"/>
        <v>-4.3289634346215409E-3</v>
      </c>
    </row>
    <row r="228" spans="1:3" x14ac:dyDescent="0.3">
      <c r="A228" s="28">
        <v>45273</v>
      </c>
      <c r="B228">
        <v>20926.349609000001</v>
      </c>
      <c r="C228">
        <f t="shared" si="9"/>
        <v>9.5376084585647276E-4</v>
      </c>
    </row>
    <row r="229" spans="1:3" x14ac:dyDescent="0.3">
      <c r="A229" s="28">
        <v>45274</v>
      </c>
      <c r="B229">
        <v>21182.699218999998</v>
      </c>
      <c r="C229">
        <f t="shared" si="9"/>
        <v>1.217566219344716E-2</v>
      </c>
    </row>
    <row r="230" spans="1:3" x14ac:dyDescent="0.3">
      <c r="A230" s="28">
        <v>45275</v>
      </c>
      <c r="B230">
        <v>21456.650390999999</v>
      </c>
      <c r="C230">
        <f t="shared" si="9"/>
        <v>1.2849864927176624E-2</v>
      </c>
    </row>
    <row r="231" spans="1:3" x14ac:dyDescent="0.3">
      <c r="A231" s="28">
        <v>45278</v>
      </c>
      <c r="B231">
        <v>21418.650390999999</v>
      </c>
      <c r="C231">
        <f t="shared" si="9"/>
        <v>-1.7725827810764314E-3</v>
      </c>
    </row>
    <row r="232" spans="1:3" x14ac:dyDescent="0.3">
      <c r="A232" s="28">
        <v>45279</v>
      </c>
      <c r="B232">
        <v>21453.099609000001</v>
      </c>
      <c r="C232">
        <f t="shared" si="9"/>
        <v>1.6070827719595188E-3</v>
      </c>
    </row>
    <row r="233" spans="1:3" x14ac:dyDescent="0.3">
      <c r="A233" s="28">
        <v>45280</v>
      </c>
      <c r="B233">
        <v>21150.150390999999</v>
      </c>
      <c r="C233">
        <f t="shared" si="9"/>
        <v>-1.4222122697839379E-2</v>
      </c>
    </row>
    <row r="234" spans="1:3" x14ac:dyDescent="0.3">
      <c r="A234" s="28">
        <v>45281</v>
      </c>
      <c r="B234">
        <v>21255.050781000002</v>
      </c>
      <c r="C234">
        <f t="shared" si="9"/>
        <v>4.9475347872831076E-3</v>
      </c>
    </row>
    <row r="235" spans="1:3" x14ac:dyDescent="0.3">
      <c r="A235" s="28">
        <v>45282</v>
      </c>
      <c r="B235">
        <v>21349.400390999999</v>
      </c>
      <c r="C235">
        <f t="shared" si="9"/>
        <v>4.4291036097024337E-3</v>
      </c>
    </row>
    <row r="236" spans="1:3" x14ac:dyDescent="0.3">
      <c r="A236" s="28">
        <v>45286</v>
      </c>
      <c r="B236">
        <v>21441.349609000001</v>
      </c>
      <c r="C236">
        <f t="shared" si="9"/>
        <v>4.2976278528469069E-3</v>
      </c>
    </row>
    <row r="237" spans="1:3" x14ac:dyDescent="0.3">
      <c r="A237" s="28">
        <v>45287</v>
      </c>
      <c r="B237">
        <v>21654.75</v>
      </c>
      <c r="C237">
        <f t="shared" si="9"/>
        <v>9.9035475196282922E-3</v>
      </c>
    </row>
    <row r="238" spans="1:3" x14ac:dyDescent="0.3">
      <c r="A238" s="28">
        <v>45288</v>
      </c>
      <c r="B238">
        <v>21778.699218999998</v>
      </c>
      <c r="C238">
        <f t="shared" si="9"/>
        <v>5.7075621536938712E-3</v>
      </c>
    </row>
    <row r="239" spans="1:3" x14ac:dyDescent="0.3">
      <c r="A239" s="28">
        <v>45289</v>
      </c>
      <c r="B239">
        <v>21731.400390999999</v>
      </c>
      <c r="C239">
        <f t="shared" si="9"/>
        <v>-2.1741548309727266E-3</v>
      </c>
    </row>
    <row r="240" spans="1:3" x14ac:dyDescent="0.3">
      <c r="A240" s="28">
        <v>45293</v>
      </c>
      <c r="B240">
        <v>21665.800781000002</v>
      </c>
      <c r="C240">
        <f t="shared" si="9"/>
        <v>-3.0232207696660094E-3</v>
      </c>
    </row>
    <row r="241" spans="1:3" x14ac:dyDescent="0.3">
      <c r="A241" s="28">
        <v>45294</v>
      </c>
      <c r="B241">
        <v>21517.349609000001</v>
      </c>
      <c r="C241">
        <f t="shared" si="9"/>
        <v>-6.8754481993488006E-3</v>
      </c>
    </row>
    <row r="242" spans="1:3" x14ac:dyDescent="0.3">
      <c r="A242" s="28">
        <v>45295</v>
      </c>
      <c r="B242">
        <v>21658.599609000001</v>
      </c>
      <c r="C242">
        <f t="shared" si="9"/>
        <v>6.5430178828760899E-3</v>
      </c>
    </row>
    <row r="243" spans="1:3" x14ac:dyDescent="0.3">
      <c r="A243" s="28">
        <v>45296</v>
      </c>
      <c r="B243">
        <v>21710.800781000002</v>
      </c>
      <c r="C243">
        <f t="shared" si="9"/>
        <v>2.4072824036961609E-3</v>
      </c>
    </row>
    <row r="244" spans="1:3" x14ac:dyDescent="0.3">
      <c r="A244" s="28">
        <v>45299</v>
      </c>
      <c r="B244">
        <v>21513</v>
      </c>
      <c r="C244">
        <f t="shared" si="9"/>
        <v>-9.1524649937773459E-3</v>
      </c>
    </row>
    <row r="245" spans="1:3" x14ac:dyDescent="0.3">
      <c r="A245" s="28">
        <v>45300</v>
      </c>
      <c r="B245">
        <v>21544.849609000001</v>
      </c>
      <c r="C245">
        <f t="shared" si="9"/>
        <v>1.4793871546314675E-3</v>
      </c>
    </row>
    <row r="246" spans="1:3" x14ac:dyDescent="0.3">
      <c r="A246" s="28">
        <v>45301</v>
      </c>
      <c r="B246">
        <v>21618.699218999998</v>
      </c>
      <c r="C246">
        <f t="shared" si="9"/>
        <v>3.4218540441864616E-3</v>
      </c>
    </row>
    <row r="247" spans="1:3" x14ac:dyDescent="0.3">
      <c r="A247" s="28">
        <v>45302</v>
      </c>
      <c r="B247">
        <v>21647.199218999998</v>
      </c>
      <c r="C247">
        <f t="shared" si="9"/>
        <v>1.317434984643736E-3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6744B0-8297-4976-8803-E1E7726ED5DE}">
  <dimension ref="B5:AU528"/>
  <sheetViews>
    <sheetView tabSelected="1" topLeftCell="M1" workbookViewId="0">
      <selection activeCell="T3" sqref="T3"/>
    </sheetView>
  </sheetViews>
  <sheetFormatPr defaultRowHeight="13.5" x14ac:dyDescent="0.3"/>
  <cols>
    <col min="15" max="15" width="17.765625" bestFit="1" customWidth="1"/>
    <col min="17" max="17" width="10.921875" bestFit="1" customWidth="1"/>
    <col min="38" max="38" width="15.69140625" bestFit="1" customWidth="1"/>
  </cols>
  <sheetData>
    <row r="5" spans="2:27" ht="14.5" x14ac:dyDescent="0.35">
      <c r="B5" s="32"/>
      <c r="C5" s="32" t="s">
        <v>27</v>
      </c>
      <c r="D5" s="32" t="s">
        <v>28</v>
      </c>
      <c r="E5" s="32" t="s">
        <v>27</v>
      </c>
      <c r="F5" s="32" t="s">
        <v>29</v>
      </c>
      <c r="G5" s="32" t="s">
        <v>30</v>
      </c>
      <c r="H5" s="32" t="s">
        <v>31</v>
      </c>
      <c r="I5" s="32" t="s">
        <v>32</v>
      </c>
      <c r="J5" s="32" t="s">
        <v>33</v>
      </c>
      <c r="K5" s="32" t="s">
        <v>34</v>
      </c>
      <c r="L5" s="32"/>
      <c r="M5" s="32"/>
      <c r="N5" s="40" t="s">
        <v>0</v>
      </c>
      <c r="O5" s="40" t="s">
        <v>29</v>
      </c>
      <c r="P5" s="40" t="s">
        <v>37</v>
      </c>
      <c r="Q5" s="40" t="s">
        <v>36</v>
      </c>
      <c r="R5" s="40" t="s">
        <v>33</v>
      </c>
      <c r="S5" s="40" t="s">
        <v>34</v>
      </c>
      <c r="T5" s="32"/>
      <c r="U5" s="39"/>
      <c r="V5" s="39"/>
      <c r="W5" s="39"/>
      <c r="X5" s="39"/>
      <c r="Y5" s="39"/>
      <c r="Z5" s="39"/>
      <c r="AA5" s="32"/>
    </row>
    <row r="6" spans="2:27" ht="14.5" x14ac:dyDescent="0.35">
      <c r="B6" s="32"/>
      <c r="C6" s="33">
        <v>44572</v>
      </c>
      <c r="D6" s="32">
        <v>15530.55</v>
      </c>
      <c r="E6" s="33">
        <v>44572</v>
      </c>
      <c r="F6" s="34">
        <v>15530.55</v>
      </c>
      <c r="G6" s="32">
        <v>42493.5</v>
      </c>
      <c r="H6" s="32">
        <v>4</v>
      </c>
      <c r="I6" s="32">
        <v>94.53</v>
      </c>
      <c r="J6" s="32">
        <v>6.01</v>
      </c>
      <c r="K6" s="32">
        <v>3.56</v>
      </c>
      <c r="L6" s="32"/>
      <c r="M6" s="32"/>
      <c r="N6" s="41">
        <v>44572</v>
      </c>
      <c r="O6" s="42">
        <v>15530.55</v>
      </c>
      <c r="P6" s="43">
        <v>4</v>
      </c>
      <c r="Q6" s="43">
        <v>94.53</v>
      </c>
      <c r="R6" s="43">
        <v>6.01</v>
      </c>
      <c r="S6" s="43">
        <v>3.56</v>
      </c>
      <c r="T6" s="32"/>
      <c r="U6" s="33"/>
      <c r="V6" s="34"/>
      <c r="W6" s="32"/>
      <c r="X6" s="32"/>
      <c r="Y6" s="32"/>
      <c r="Z6" s="32"/>
      <c r="AA6" s="32"/>
    </row>
    <row r="7" spans="2:27" ht="14.5" x14ac:dyDescent="0.35">
      <c r="B7" s="32"/>
      <c r="C7" s="33">
        <v>44573</v>
      </c>
      <c r="D7" s="32">
        <v>15667.9</v>
      </c>
      <c r="E7" s="33">
        <v>44603</v>
      </c>
      <c r="F7" s="34">
        <v>14891.3</v>
      </c>
      <c r="G7" s="32">
        <v>42534.94</v>
      </c>
      <c r="H7" s="32">
        <v>4</v>
      </c>
      <c r="I7" s="32">
        <v>93.74</v>
      </c>
      <c r="J7" s="32">
        <v>6.07</v>
      </c>
      <c r="K7" s="32">
        <v>3.89</v>
      </c>
      <c r="L7" s="32"/>
      <c r="M7" s="32"/>
      <c r="N7" s="41">
        <v>44603</v>
      </c>
      <c r="O7" s="42">
        <v>14891.3</v>
      </c>
      <c r="P7" s="43">
        <v>4</v>
      </c>
      <c r="Q7" s="43">
        <v>93.74</v>
      </c>
      <c r="R7" s="43">
        <v>6.07</v>
      </c>
      <c r="S7" s="43">
        <v>3.89</v>
      </c>
      <c r="T7" s="32"/>
      <c r="U7" s="33"/>
      <c r="V7" s="34"/>
      <c r="W7" s="34"/>
      <c r="X7" s="34"/>
      <c r="Y7" s="34"/>
      <c r="Z7" s="34"/>
      <c r="AA7" s="34"/>
    </row>
    <row r="8" spans="2:27" ht="14.5" x14ac:dyDescent="0.35">
      <c r="B8" s="32"/>
      <c r="C8" s="33">
        <v>44574</v>
      </c>
      <c r="D8" s="32">
        <v>15721.05</v>
      </c>
      <c r="E8" s="33">
        <v>44631</v>
      </c>
      <c r="F8" s="34">
        <v>14237.15</v>
      </c>
      <c r="G8" s="32">
        <v>41952.94</v>
      </c>
      <c r="H8" s="32">
        <v>4</v>
      </c>
      <c r="I8" s="32">
        <v>92.74</v>
      </c>
      <c r="J8" s="32">
        <v>6.95</v>
      </c>
      <c r="K8" s="32">
        <v>3.81</v>
      </c>
      <c r="L8" s="32"/>
      <c r="M8" s="32"/>
      <c r="N8" s="41">
        <v>44631</v>
      </c>
      <c r="O8" s="42">
        <v>14237.15</v>
      </c>
      <c r="P8" s="43">
        <v>4</v>
      </c>
      <c r="Q8" s="43">
        <v>92.74</v>
      </c>
      <c r="R8" s="43">
        <v>6.95</v>
      </c>
      <c r="S8" s="43">
        <v>3.81</v>
      </c>
      <c r="T8" s="32"/>
      <c r="U8" s="33"/>
      <c r="V8" s="34"/>
      <c r="W8" s="34"/>
      <c r="X8" s="34"/>
      <c r="Y8" s="34"/>
      <c r="Z8" s="34"/>
      <c r="AA8" s="34"/>
    </row>
    <row r="9" spans="2:27" ht="14.5" x14ac:dyDescent="0.35">
      <c r="B9" s="32"/>
      <c r="C9" s="33">
        <v>44575</v>
      </c>
      <c r="D9" s="32">
        <v>15730.4</v>
      </c>
      <c r="E9" s="33">
        <v>44662</v>
      </c>
      <c r="F9" s="34">
        <v>15325.5</v>
      </c>
      <c r="G9" s="32">
        <v>40722.43</v>
      </c>
      <c r="H9" s="32">
        <v>4</v>
      </c>
      <c r="I9" s="32">
        <v>93.32</v>
      </c>
      <c r="J9" s="32">
        <v>7.79</v>
      </c>
      <c r="K9" s="32">
        <v>3.87</v>
      </c>
      <c r="L9" s="32"/>
      <c r="M9" s="32"/>
      <c r="N9" s="41">
        <v>44662</v>
      </c>
      <c r="O9" s="42">
        <v>15325.5</v>
      </c>
      <c r="P9" s="43">
        <v>4</v>
      </c>
      <c r="Q9" s="43">
        <v>93.32</v>
      </c>
      <c r="R9" s="43">
        <v>7.79</v>
      </c>
      <c r="S9" s="43">
        <v>3.87</v>
      </c>
      <c r="T9" s="32"/>
      <c r="U9" s="33"/>
      <c r="V9" s="34"/>
      <c r="W9" s="34"/>
      <c r="X9" s="34"/>
      <c r="Y9" s="34"/>
      <c r="Z9" s="34"/>
      <c r="AA9" s="34"/>
    </row>
    <row r="10" spans="2:27" ht="14.5" x14ac:dyDescent="0.35">
      <c r="B10" s="32"/>
      <c r="C10" s="33">
        <v>44578</v>
      </c>
      <c r="D10" s="32">
        <v>15781.25</v>
      </c>
      <c r="E10" s="33">
        <v>44692</v>
      </c>
      <c r="F10" s="34">
        <v>13771.8</v>
      </c>
      <c r="G10" s="32">
        <v>41663.440000000002</v>
      </c>
      <c r="H10" s="32">
        <v>4.4000000000000004</v>
      </c>
      <c r="I10" s="32">
        <v>93.34</v>
      </c>
      <c r="J10" s="32">
        <v>7.04</v>
      </c>
      <c r="K10" s="32">
        <v>4.03</v>
      </c>
      <c r="L10" s="32"/>
      <c r="M10" s="32"/>
      <c r="N10" s="41">
        <v>44692</v>
      </c>
      <c r="O10" s="42">
        <v>13771.8</v>
      </c>
      <c r="P10" s="43">
        <v>4.4000000000000004</v>
      </c>
      <c r="Q10" s="43">
        <v>93.34</v>
      </c>
      <c r="R10" s="43">
        <v>7.04</v>
      </c>
      <c r="S10" s="43">
        <v>4.03</v>
      </c>
      <c r="T10" s="32"/>
      <c r="U10" s="33"/>
      <c r="V10" s="34"/>
      <c r="W10" s="34"/>
      <c r="X10" s="34"/>
      <c r="Y10" s="34"/>
      <c r="Z10" s="34"/>
      <c r="AA10" s="34"/>
    </row>
    <row r="11" spans="2:27" ht="14.5" x14ac:dyDescent="0.35">
      <c r="B11" s="32"/>
      <c r="C11" s="33">
        <v>44579</v>
      </c>
      <c r="D11" s="32">
        <v>15573.1</v>
      </c>
      <c r="E11" s="33">
        <v>44723</v>
      </c>
      <c r="F11" s="34">
        <v>13781.75</v>
      </c>
      <c r="G11" s="34">
        <v>41455.949999999997</v>
      </c>
      <c r="H11" s="34">
        <v>4.9000000000000004</v>
      </c>
      <c r="I11" s="34">
        <v>92.63</v>
      </c>
      <c r="J11" s="34">
        <v>7.01</v>
      </c>
      <c r="K11" s="34">
        <v>5</v>
      </c>
      <c r="L11" s="33"/>
      <c r="M11" s="33"/>
      <c r="N11" s="41">
        <v>44723</v>
      </c>
      <c r="O11" s="42">
        <v>13781.75</v>
      </c>
      <c r="P11" s="42">
        <v>4.9000000000000004</v>
      </c>
      <c r="Q11" s="42">
        <v>92.63</v>
      </c>
      <c r="R11" s="42">
        <v>7.01</v>
      </c>
      <c r="S11" s="42">
        <v>5</v>
      </c>
      <c r="T11" s="33"/>
      <c r="U11" s="33"/>
      <c r="V11" s="34"/>
      <c r="W11" s="34"/>
      <c r="X11" s="34"/>
      <c r="Y11" s="34"/>
      <c r="Z11" s="34"/>
      <c r="AA11" s="34"/>
    </row>
    <row r="12" spans="2:27" ht="14.5" x14ac:dyDescent="0.35">
      <c r="B12" s="32"/>
      <c r="C12" s="33">
        <v>44580</v>
      </c>
      <c r="D12" s="32">
        <v>15472.5</v>
      </c>
      <c r="E12" s="33">
        <v>44753</v>
      </c>
      <c r="F12" s="34">
        <v>13886.85</v>
      </c>
      <c r="G12" s="32">
        <v>40531.599999999999</v>
      </c>
      <c r="H12" s="32">
        <v>4.9000000000000004</v>
      </c>
      <c r="I12" s="32">
        <v>92.08</v>
      </c>
      <c r="J12" s="32">
        <v>6.71</v>
      </c>
      <c r="K12" s="32">
        <v>5.14</v>
      </c>
      <c r="L12" s="32"/>
      <c r="M12" s="32"/>
      <c r="N12" s="41">
        <v>44753</v>
      </c>
      <c r="O12" s="42">
        <v>13886.85</v>
      </c>
      <c r="P12" s="43">
        <v>4.9000000000000004</v>
      </c>
      <c r="Q12" s="43">
        <v>92.08</v>
      </c>
      <c r="R12" s="43">
        <v>6.71</v>
      </c>
      <c r="S12" s="43">
        <v>5.14</v>
      </c>
      <c r="T12" s="32"/>
      <c r="U12" s="33"/>
      <c r="V12" s="34"/>
      <c r="W12" s="34"/>
      <c r="X12" s="34"/>
      <c r="Y12" s="34"/>
      <c r="Z12" s="34"/>
      <c r="AA12" s="34"/>
    </row>
    <row r="13" spans="2:27" ht="14.5" x14ac:dyDescent="0.35">
      <c r="B13" s="32"/>
      <c r="C13" s="33">
        <v>44581</v>
      </c>
      <c r="D13" s="32">
        <v>15361.1</v>
      </c>
      <c r="E13" s="33">
        <v>44784</v>
      </c>
      <c r="F13" s="34">
        <v>15095.15</v>
      </c>
      <c r="G13" s="32">
        <v>39823.07</v>
      </c>
      <c r="H13" s="32">
        <v>5.4</v>
      </c>
      <c r="I13" s="32">
        <v>92.29</v>
      </c>
      <c r="J13" s="32">
        <v>7</v>
      </c>
      <c r="K13" s="32">
        <v>5.56</v>
      </c>
      <c r="L13" s="32"/>
      <c r="M13" s="32"/>
      <c r="N13" s="41">
        <v>44784</v>
      </c>
      <c r="O13" s="42">
        <v>15095.15</v>
      </c>
      <c r="P13" s="43">
        <v>5.4</v>
      </c>
      <c r="Q13" s="43">
        <v>92.29</v>
      </c>
      <c r="R13" s="43">
        <v>7</v>
      </c>
      <c r="S13" s="43">
        <v>5.56</v>
      </c>
      <c r="T13" s="32"/>
      <c r="U13" s="33"/>
      <c r="V13" s="34"/>
      <c r="W13" s="34"/>
      <c r="X13" s="34"/>
      <c r="Y13" s="34"/>
      <c r="Z13" s="34"/>
      <c r="AA13" s="34"/>
    </row>
    <row r="14" spans="2:27" ht="14.5" x14ac:dyDescent="0.35">
      <c r="B14" s="32"/>
      <c r="C14" s="33">
        <v>44582</v>
      </c>
      <c r="D14" s="32">
        <v>15180.8</v>
      </c>
      <c r="E14" s="33">
        <v>44815</v>
      </c>
      <c r="F14" s="34">
        <v>15467.4</v>
      </c>
      <c r="G14" s="32">
        <v>38468.82</v>
      </c>
      <c r="H14" s="32">
        <v>5.9</v>
      </c>
      <c r="I14" s="32">
        <v>93.06</v>
      </c>
      <c r="J14" s="32">
        <v>7.41</v>
      </c>
      <c r="K14" s="32">
        <v>5.63</v>
      </c>
      <c r="L14" s="32"/>
      <c r="M14" s="32"/>
      <c r="N14" s="41">
        <v>44815</v>
      </c>
      <c r="O14" s="42">
        <v>15467.4</v>
      </c>
      <c r="P14" s="43">
        <v>5.9</v>
      </c>
      <c r="Q14" s="43">
        <v>93.06</v>
      </c>
      <c r="R14" s="43">
        <v>7.41</v>
      </c>
      <c r="S14" s="43">
        <v>5.63</v>
      </c>
      <c r="T14" s="32"/>
      <c r="U14" s="33"/>
      <c r="V14" s="34"/>
      <c r="W14" s="34"/>
      <c r="X14" s="34"/>
      <c r="Y14" s="34"/>
      <c r="Z14" s="34"/>
      <c r="AA14" s="34"/>
    </row>
    <row r="15" spans="2:27" ht="14.5" x14ac:dyDescent="0.35">
      <c r="B15" s="32"/>
      <c r="C15" s="33">
        <v>44585</v>
      </c>
      <c r="D15" s="32">
        <v>14712.05</v>
      </c>
      <c r="E15" s="33">
        <v>44845</v>
      </c>
      <c r="F15" s="34">
        <v>14721.9</v>
      </c>
      <c r="G15" s="32">
        <v>38830.07</v>
      </c>
      <c r="H15" s="32">
        <v>5.9</v>
      </c>
      <c r="I15" s="32">
        <v>91.9</v>
      </c>
      <c r="J15" s="32">
        <v>6.77</v>
      </c>
      <c r="K15" s="32">
        <v>6.08</v>
      </c>
      <c r="L15" s="32"/>
      <c r="M15" s="32"/>
      <c r="N15" s="41">
        <v>44845</v>
      </c>
      <c r="O15" s="42">
        <v>14721.9</v>
      </c>
      <c r="P15" s="43">
        <v>5.9</v>
      </c>
      <c r="Q15" s="43">
        <v>91.9</v>
      </c>
      <c r="R15" s="43">
        <v>6.77</v>
      </c>
      <c r="S15" s="43">
        <v>6.08</v>
      </c>
      <c r="T15" s="32"/>
      <c r="U15" s="33"/>
      <c r="V15" s="34"/>
      <c r="W15" s="34"/>
      <c r="X15" s="34"/>
      <c r="Y15" s="34"/>
      <c r="Z15" s="34"/>
      <c r="AA15" s="34"/>
    </row>
    <row r="16" spans="2:27" ht="14.5" x14ac:dyDescent="0.35">
      <c r="B16" s="32"/>
      <c r="C16" s="33">
        <v>44586</v>
      </c>
      <c r="D16" s="32">
        <v>14832.2</v>
      </c>
      <c r="E16" s="33">
        <v>44876</v>
      </c>
      <c r="F16" s="34">
        <v>15649.1</v>
      </c>
      <c r="G16" s="32">
        <v>39809.730000000003</v>
      </c>
      <c r="H16" s="32">
        <v>5.9</v>
      </c>
      <c r="I16" s="32">
        <v>91.63</v>
      </c>
      <c r="J16" s="32">
        <v>5.88</v>
      </c>
      <c r="K16" s="32">
        <v>6.48</v>
      </c>
      <c r="L16" s="32"/>
      <c r="M16" s="32"/>
      <c r="N16" s="41">
        <v>44876</v>
      </c>
      <c r="O16" s="42">
        <v>15649.1</v>
      </c>
      <c r="P16" s="43">
        <v>5.9</v>
      </c>
      <c r="Q16" s="43">
        <v>91.63</v>
      </c>
      <c r="R16" s="43">
        <v>5.88</v>
      </c>
      <c r="S16" s="43">
        <v>6.48</v>
      </c>
      <c r="T16" s="32"/>
      <c r="U16" s="33"/>
      <c r="V16" s="34"/>
      <c r="W16" s="34"/>
      <c r="X16" s="34"/>
      <c r="Y16" s="34"/>
      <c r="Z16" s="34"/>
      <c r="AA16" s="34"/>
    </row>
    <row r="17" spans="2:40" ht="14.5" x14ac:dyDescent="0.35">
      <c r="B17" s="32"/>
      <c r="C17" s="33">
        <v>44587</v>
      </c>
      <c r="D17" s="32">
        <v>14832.2</v>
      </c>
      <c r="E17" s="33">
        <v>44906</v>
      </c>
      <c r="F17" s="34">
        <v>15812.75</v>
      </c>
      <c r="G17" s="32">
        <v>41210.67</v>
      </c>
      <c r="H17" s="32">
        <v>6.25</v>
      </c>
      <c r="I17" s="32">
        <v>89.49</v>
      </c>
      <c r="J17" s="32">
        <v>5.72</v>
      </c>
      <c r="K17" s="32">
        <v>6.45</v>
      </c>
      <c r="L17" s="32"/>
      <c r="M17" s="32"/>
      <c r="N17" s="41">
        <v>44906</v>
      </c>
      <c r="O17" s="42">
        <v>15812.75</v>
      </c>
      <c r="P17" s="43">
        <v>6.25</v>
      </c>
      <c r="Q17" s="43">
        <v>89.49</v>
      </c>
      <c r="R17" s="43">
        <v>5.72</v>
      </c>
      <c r="S17" s="43">
        <v>6.45</v>
      </c>
      <c r="T17" s="32"/>
      <c r="U17" s="33"/>
      <c r="V17" s="34"/>
      <c r="W17" s="34"/>
      <c r="X17" s="34"/>
      <c r="Y17" s="34"/>
      <c r="Z17" s="34"/>
      <c r="AA17" s="34"/>
    </row>
    <row r="18" spans="2:40" ht="15" thickBot="1" x14ac:dyDescent="0.4">
      <c r="B18" s="32"/>
      <c r="C18" s="33">
        <v>44588</v>
      </c>
      <c r="D18" s="32">
        <v>14679.7</v>
      </c>
      <c r="E18" s="33">
        <v>44937</v>
      </c>
      <c r="F18" s="34">
        <v>15301.35</v>
      </c>
      <c r="G18" s="32">
        <v>41498.89</v>
      </c>
      <c r="H18" s="32">
        <v>6.25</v>
      </c>
      <c r="I18" s="32">
        <v>89.08</v>
      </c>
      <c r="J18" s="32">
        <v>6.52</v>
      </c>
      <c r="K18" s="32">
        <v>6.36</v>
      </c>
      <c r="L18" s="32"/>
      <c r="M18" s="32"/>
      <c r="N18" s="41">
        <v>44937</v>
      </c>
      <c r="O18" s="42">
        <v>15301.35</v>
      </c>
      <c r="P18" s="43">
        <v>6.25</v>
      </c>
      <c r="Q18" s="43">
        <v>89.08</v>
      </c>
      <c r="R18" s="43">
        <v>6.52</v>
      </c>
      <c r="S18" s="43">
        <v>6.36</v>
      </c>
      <c r="T18" s="32"/>
      <c r="U18" s="33"/>
      <c r="V18" s="34"/>
      <c r="W18" s="34"/>
      <c r="X18" s="34"/>
      <c r="Y18" s="34"/>
      <c r="Z18" s="34"/>
      <c r="AA18" s="34"/>
    </row>
    <row r="19" spans="2:40" ht="14.5" x14ac:dyDescent="0.35">
      <c r="B19" s="32"/>
      <c r="C19" s="33">
        <v>44589</v>
      </c>
      <c r="D19" s="32">
        <v>14723.25</v>
      </c>
      <c r="E19" s="33">
        <v>44968</v>
      </c>
      <c r="F19" s="34">
        <v>15015.85</v>
      </c>
      <c r="G19" s="32">
        <v>41035.54</v>
      </c>
      <c r="H19" s="32">
        <v>6.5</v>
      </c>
      <c r="I19" s="32">
        <v>88.82</v>
      </c>
      <c r="J19" s="32">
        <v>6.44</v>
      </c>
      <c r="K19" s="32">
        <v>6.67</v>
      </c>
      <c r="L19" s="32"/>
      <c r="M19" s="32"/>
      <c r="N19" s="41">
        <v>44968</v>
      </c>
      <c r="O19" s="42">
        <v>15015.85</v>
      </c>
      <c r="P19" s="43">
        <v>6.5</v>
      </c>
      <c r="Q19" s="43">
        <v>88.82</v>
      </c>
      <c r="R19" s="43">
        <v>6.44</v>
      </c>
      <c r="S19" s="43">
        <v>6.67</v>
      </c>
      <c r="T19" s="32"/>
      <c r="U19" s="33"/>
      <c r="V19" s="34"/>
      <c r="W19" s="34"/>
      <c r="X19" s="34"/>
      <c r="Y19" s="34"/>
      <c r="Z19" s="34"/>
      <c r="AA19" s="34"/>
      <c r="AC19" s="38"/>
      <c r="AD19" s="38"/>
    </row>
    <row r="20" spans="2:40" ht="14.5" x14ac:dyDescent="0.35">
      <c r="B20" s="32"/>
      <c r="C20" s="33">
        <v>44592</v>
      </c>
      <c r="D20" s="32">
        <v>14921.45</v>
      </c>
      <c r="E20" s="33">
        <v>44996</v>
      </c>
      <c r="F20" s="34">
        <v>14679.85</v>
      </c>
      <c r="G20" s="32">
        <v>41891.32</v>
      </c>
      <c r="H20" s="32">
        <v>6.5</v>
      </c>
      <c r="I20" s="32">
        <v>89.54</v>
      </c>
      <c r="J20" s="32">
        <v>5.66</v>
      </c>
      <c r="K20" s="32">
        <v>6.97</v>
      </c>
      <c r="L20" s="32"/>
      <c r="M20" s="32"/>
      <c r="N20" s="41">
        <v>44996</v>
      </c>
      <c r="O20" s="42">
        <v>14679.85</v>
      </c>
      <c r="P20" s="43">
        <v>6.5</v>
      </c>
      <c r="Q20" s="43">
        <v>89.54</v>
      </c>
      <c r="R20" s="43">
        <v>5.66</v>
      </c>
      <c r="S20" s="43">
        <v>6.97</v>
      </c>
      <c r="T20" s="32"/>
      <c r="U20" s="33"/>
      <c r="V20" s="34"/>
      <c r="W20" s="34"/>
      <c r="X20" s="34"/>
      <c r="Y20" s="34"/>
      <c r="Z20" s="34"/>
      <c r="AA20" s="34"/>
      <c r="AC20" s="35"/>
      <c r="AD20" s="35"/>
    </row>
    <row r="21" spans="2:40" ht="14.5" x14ac:dyDescent="0.35">
      <c r="B21" s="32"/>
      <c r="C21" s="33">
        <v>44593</v>
      </c>
      <c r="D21" s="32">
        <v>15116.2</v>
      </c>
      <c r="E21" s="33">
        <v>45027</v>
      </c>
      <c r="F21" s="34">
        <v>14867.25</v>
      </c>
      <c r="G21" s="32">
        <v>42513.87</v>
      </c>
      <c r="H21" s="32">
        <v>6.5</v>
      </c>
      <c r="I21" s="32">
        <v>89.12</v>
      </c>
      <c r="J21" s="32">
        <v>4.7</v>
      </c>
      <c r="K21" s="32">
        <v>6.92</v>
      </c>
      <c r="L21" s="32"/>
      <c r="M21" s="32"/>
      <c r="N21" s="41">
        <v>45027</v>
      </c>
      <c r="O21" s="42">
        <v>14867.25</v>
      </c>
      <c r="P21" s="43">
        <v>6.5</v>
      </c>
      <c r="Q21" s="43">
        <v>89.12</v>
      </c>
      <c r="R21" s="43">
        <v>4.7</v>
      </c>
      <c r="S21" s="43">
        <v>6.92</v>
      </c>
      <c r="T21" s="32"/>
      <c r="U21" s="33"/>
      <c r="V21" s="34"/>
      <c r="W21" s="34"/>
      <c r="X21" s="34"/>
      <c r="Y21" s="34"/>
      <c r="Z21" s="34"/>
      <c r="AA21" s="34"/>
      <c r="AC21" s="35"/>
      <c r="AD21" s="35"/>
    </row>
    <row r="22" spans="2:40" ht="14.5" x14ac:dyDescent="0.35">
      <c r="B22" s="32"/>
      <c r="C22" s="33">
        <v>44594</v>
      </c>
      <c r="D22" s="32">
        <v>15293.35</v>
      </c>
      <c r="E22" s="33">
        <v>45057</v>
      </c>
      <c r="F22" s="34">
        <v>15484.05</v>
      </c>
      <c r="G22" s="32">
        <v>43012.98</v>
      </c>
      <c r="H22" s="32">
        <v>6.5</v>
      </c>
      <c r="I22" s="32">
        <v>89.23</v>
      </c>
      <c r="J22" s="32">
        <v>4.3099999999999996</v>
      </c>
      <c r="K22" s="32">
        <v>6.9</v>
      </c>
      <c r="L22" s="32"/>
      <c r="M22" s="32"/>
      <c r="N22" s="41">
        <v>45057</v>
      </c>
      <c r="O22" s="42">
        <v>15484.05</v>
      </c>
      <c r="P22" s="43">
        <v>6.5</v>
      </c>
      <c r="Q22" s="43">
        <v>89.23</v>
      </c>
      <c r="R22" s="43">
        <v>4.3099999999999996</v>
      </c>
      <c r="S22" s="43">
        <v>6.9</v>
      </c>
      <c r="T22" s="32"/>
      <c r="U22" s="33"/>
      <c r="V22" s="34"/>
      <c r="W22" s="34"/>
      <c r="X22" s="34"/>
      <c r="Y22" s="34"/>
      <c r="Z22" s="34"/>
      <c r="AA22" s="34"/>
      <c r="AC22" s="35"/>
      <c r="AD22" s="35"/>
    </row>
    <row r="23" spans="2:40" ht="14.5" x14ac:dyDescent="0.35">
      <c r="B23" s="32"/>
      <c r="C23" s="33">
        <v>44595</v>
      </c>
      <c r="D23" s="32">
        <v>15135.9</v>
      </c>
      <c r="E23" s="33">
        <v>45088</v>
      </c>
      <c r="F23" s="34">
        <v>15877.4</v>
      </c>
      <c r="G23" s="32">
        <v>43313.57</v>
      </c>
      <c r="H23" s="32">
        <v>6.5</v>
      </c>
      <c r="I23" s="32">
        <v>90.42</v>
      </c>
      <c r="J23" s="32">
        <v>4.87</v>
      </c>
      <c r="K23" s="32">
        <v>6.75</v>
      </c>
      <c r="L23" s="32"/>
      <c r="M23" s="32"/>
      <c r="N23" s="41">
        <v>45088</v>
      </c>
      <c r="O23" s="42">
        <v>15877.4</v>
      </c>
      <c r="P23" s="43">
        <v>6.5</v>
      </c>
      <c r="Q23" s="43">
        <v>90.42</v>
      </c>
      <c r="R23" s="43">
        <v>4.87</v>
      </c>
      <c r="S23" s="43">
        <v>6.75</v>
      </c>
      <c r="T23" s="32"/>
      <c r="U23" s="33"/>
      <c r="V23" s="34"/>
      <c r="W23" s="34"/>
      <c r="X23" s="34"/>
      <c r="Y23" s="34"/>
      <c r="Z23" s="34"/>
      <c r="AA23" s="34"/>
      <c r="AC23" s="35"/>
      <c r="AD23" s="35"/>
    </row>
    <row r="24" spans="2:40" ht="15" thickBot="1" x14ac:dyDescent="0.4">
      <c r="B24" s="32"/>
      <c r="C24" s="33">
        <v>44596</v>
      </c>
      <c r="D24" s="32">
        <v>15085.45</v>
      </c>
      <c r="E24" s="33">
        <v>45118</v>
      </c>
      <c r="F24" s="34">
        <v>16648</v>
      </c>
      <c r="G24" s="32">
        <v>44034.21</v>
      </c>
      <c r="H24" s="32">
        <v>6.5</v>
      </c>
      <c r="I24" s="32">
        <v>90.77</v>
      </c>
      <c r="J24" s="32">
        <v>7.44</v>
      </c>
      <c r="K24" s="32">
        <v>6.72</v>
      </c>
      <c r="L24" s="32"/>
      <c r="M24" s="32"/>
      <c r="N24" s="41">
        <v>45118</v>
      </c>
      <c r="O24" s="42">
        <v>16648</v>
      </c>
      <c r="P24" s="43">
        <v>6.5</v>
      </c>
      <c r="Q24" s="43">
        <v>90.77</v>
      </c>
      <c r="R24" s="43">
        <v>7.44</v>
      </c>
      <c r="S24" s="43">
        <v>6.72</v>
      </c>
      <c r="T24" s="32"/>
      <c r="U24" s="33"/>
      <c r="V24" s="34"/>
      <c r="W24" s="34"/>
      <c r="X24" s="34"/>
      <c r="Y24" s="34"/>
      <c r="Z24" s="34"/>
      <c r="AA24" s="34"/>
      <c r="AC24" s="36"/>
      <c r="AD24" s="36"/>
    </row>
    <row r="25" spans="2:40" ht="14.5" x14ac:dyDescent="0.35">
      <c r="B25" s="32"/>
      <c r="C25" s="33">
        <v>44599</v>
      </c>
      <c r="D25" s="32">
        <v>14870.6</v>
      </c>
      <c r="E25" s="33">
        <v>45149</v>
      </c>
      <c r="F25" s="34">
        <v>16860.150000000001</v>
      </c>
      <c r="G25" s="32">
        <v>43580.44</v>
      </c>
      <c r="H25" s="32">
        <v>6.5</v>
      </c>
      <c r="I25" s="32">
        <v>90.91</v>
      </c>
      <c r="J25" s="32">
        <v>6.83</v>
      </c>
      <c r="K25" s="32">
        <v>6.75</v>
      </c>
      <c r="L25" s="32"/>
      <c r="M25" s="32"/>
      <c r="N25" s="41">
        <v>45149</v>
      </c>
      <c r="O25" s="42">
        <v>16860.150000000001</v>
      </c>
      <c r="P25" s="43">
        <v>6.5</v>
      </c>
      <c r="Q25" s="43">
        <v>90.91</v>
      </c>
      <c r="R25" s="43">
        <v>6.83</v>
      </c>
      <c r="S25" s="43">
        <v>6.75</v>
      </c>
      <c r="T25" s="32"/>
      <c r="U25" s="33"/>
      <c r="V25" s="34"/>
      <c r="W25" s="34"/>
      <c r="X25" s="34"/>
      <c r="Y25" s="34"/>
      <c r="Z25" s="34"/>
      <c r="AA25" s="34"/>
    </row>
    <row r="26" spans="2:40" ht="15" thickBot="1" x14ac:dyDescent="0.4">
      <c r="B26" s="32"/>
      <c r="C26" s="33">
        <v>44600</v>
      </c>
      <c r="D26" s="32">
        <v>14857.05</v>
      </c>
      <c r="E26" s="33">
        <v>45180</v>
      </c>
      <c r="F26" s="34">
        <v>17653.349999999999</v>
      </c>
      <c r="G26" s="32">
        <v>43281.24</v>
      </c>
      <c r="H26" s="32">
        <v>6.5</v>
      </c>
      <c r="I26" s="32">
        <v>91.34</v>
      </c>
      <c r="J26" s="32">
        <v>5.0199999999999996</v>
      </c>
      <c r="K26" s="32">
        <v>6.8</v>
      </c>
      <c r="L26" s="32"/>
      <c r="M26" s="32"/>
      <c r="N26" s="41">
        <v>45180</v>
      </c>
      <c r="O26" s="42">
        <v>17653.349999999999</v>
      </c>
      <c r="P26" s="43">
        <v>6.5</v>
      </c>
      <c r="Q26" s="43">
        <v>91.34</v>
      </c>
      <c r="R26" s="43">
        <v>5.0199999999999996</v>
      </c>
      <c r="S26" s="43">
        <v>6.8</v>
      </c>
      <c r="T26" s="32"/>
      <c r="U26" s="33"/>
      <c r="V26" s="34"/>
      <c r="W26" s="34"/>
      <c r="X26" s="34"/>
      <c r="Y26" s="34"/>
      <c r="Z26" s="34"/>
      <c r="AA26" s="34"/>
    </row>
    <row r="27" spans="2:40" ht="14.5" x14ac:dyDescent="0.35">
      <c r="B27" s="32"/>
      <c r="C27" s="33">
        <v>44601</v>
      </c>
      <c r="D27" s="32">
        <v>15016.35</v>
      </c>
      <c r="E27" s="33">
        <v>45210</v>
      </c>
      <c r="F27" s="34">
        <v>17407.349999999999</v>
      </c>
      <c r="G27" s="32">
        <v>43079.7</v>
      </c>
      <c r="H27" s="32">
        <v>6.5</v>
      </c>
      <c r="I27" s="32">
        <v>91.74</v>
      </c>
      <c r="J27" s="32">
        <v>4.87</v>
      </c>
      <c r="K27" s="32">
        <v>6.86</v>
      </c>
      <c r="L27" s="32"/>
      <c r="M27" s="32"/>
      <c r="N27" s="41">
        <v>45210</v>
      </c>
      <c r="O27" s="42">
        <v>17407.349999999999</v>
      </c>
      <c r="P27" s="43">
        <v>6.5</v>
      </c>
      <c r="Q27" s="43">
        <v>91.74</v>
      </c>
      <c r="R27" s="43">
        <v>4.87</v>
      </c>
      <c r="S27" s="43">
        <v>6.86</v>
      </c>
      <c r="T27" s="32"/>
      <c r="U27" s="33"/>
      <c r="V27" s="34"/>
      <c r="W27" s="34"/>
      <c r="X27" s="34"/>
      <c r="Y27" s="34"/>
      <c r="Z27" s="34"/>
      <c r="AA27" s="34"/>
      <c r="AC27" s="37"/>
      <c r="AD27" s="37"/>
      <c r="AE27" s="37"/>
      <c r="AF27" s="37"/>
      <c r="AG27" s="37"/>
      <c r="AH27" s="37"/>
      <c r="AL27" s="38"/>
      <c r="AM27" s="38"/>
      <c r="AN27" s="38"/>
    </row>
    <row r="28" spans="2:40" ht="14.5" x14ac:dyDescent="0.35">
      <c r="B28" s="32"/>
      <c r="C28" s="33">
        <v>44602</v>
      </c>
      <c r="D28" s="32">
        <v>15112.2</v>
      </c>
      <c r="E28" s="33">
        <v>45241</v>
      </c>
      <c r="F28" s="34">
        <v>17256.599999999999</v>
      </c>
      <c r="G28" s="32">
        <v>44067.839999999997</v>
      </c>
      <c r="H28" s="32">
        <v>6.5</v>
      </c>
      <c r="I28" s="32">
        <v>90.8</v>
      </c>
      <c r="J28" s="32">
        <v>5.55</v>
      </c>
      <c r="K28" s="32">
        <v>6.92</v>
      </c>
      <c r="L28" s="32"/>
      <c r="M28" s="32"/>
      <c r="N28" s="41">
        <v>45241</v>
      </c>
      <c r="O28" s="42">
        <v>17256.599999999999</v>
      </c>
      <c r="P28" s="43">
        <v>6.5</v>
      </c>
      <c r="Q28" s="43">
        <v>90.8</v>
      </c>
      <c r="R28" s="43">
        <v>5.55</v>
      </c>
      <c r="S28" s="43">
        <v>6.92</v>
      </c>
      <c r="T28" s="32"/>
      <c r="U28" s="33"/>
      <c r="V28" s="34"/>
      <c r="W28" s="34"/>
      <c r="X28" s="34"/>
      <c r="Y28" s="34"/>
      <c r="Z28" s="34"/>
      <c r="AA28" s="34"/>
      <c r="AC28" s="35"/>
      <c r="AD28" s="35"/>
      <c r="AE28" s="35"/>
      <c r="AF28" s="35"/>
      <c r="AG28" s="35"/>
      <c r="AH28" s="35"/>
      <c r="AL28" s="35"/>
      <c r="AM28" s="35"/>
      <c r="AN28" s="35"/>
    </row>
    <row r="29" spans="2:40" ht="14.5" x14ac:dyDescent="0.35">
      <c r="B29" s="32"/>
      <c r="C29" s="33">
        <v>44603</v>
      </c>
      <c r="D29" s="32">
        <v>14891.3</v>
      </c>
      <c r="E29" s="33">
        <v>45271</v>
      </c>
      <c r="F29" s="34">
        <v>18770.2</v>
      </c>
      <c r="G29" s="32">
        <v>45901.52</v>
      </c>
      <c r="H29" s="32">
        <v>6.5</v>
      </c>
      <c r="I29" s="32" t="s">
        <v>35</v>
      </c>
      <c r="J29" s="32" t="s">
        <v>35</v>
      </c>
      <c r="K29" s="32">
        <v>6.95</v>
      </c>
      <c r="L29" s="32"/>
      <c r="M29" s="32"/>
      <c r="N29" s="33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C29" s="35"/>
      <c r="AD29" s="35"/>
      <c r="AE29" s="35"/>
      <c r="AF29" s="35"/>
      <c r="AG29" s="35"/>
      <c r="AH29" s="35"/>
      <c r="AL29" s="35"/>
      <c r="AM29" s="35"/>
      <c r="AN29" s="35"/>
    </row>
    <row r="30" spans="2:40" ht="15" thickBot="1" x14ac:dyDescent="0.4">
      <c r="B30" s="32"/>
      <c r="C30" s="33">
        <v>44606</v>
      </c>
      <c r="D30" s="32">
        <v>14400.4</v>
      </c>
      <c r="E30" s="33">
        <v>45302</v>
      </c>
      <c r="F30" s="34">
        <v>19584.349999999999</v>
      </c>
      <c r="G30" s="32" t="s">
        <v>35</v>
      </c>
      <c r="H30" s="32" t="s">
        <v>35</v>
      </c>
      <c r="I30" s="32" t="s">
        <v>35</v>
      </c>
      <c r="J30" s="32" t="s">
        <v>35</v>
      </c>
      <c r="K30" s="32" t="s">
        <v>35</v>
      </c>
      <c r="L30" s="32"/>
      <c r="M30" s="32"/>
      <c r="N30" s="33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C30" s="36"/>
      <c r="AD30" s="36"/>
      <c r="AE30" s="36"/>
      <c r="AF30" s="36"/>
      <c r="AG30" s="36"/>
      <c r="AH30" s="36"/>
      <c r="AL30" s="35"/>
      <c r="AM30" s="35"/>
      <c r="AN30" s="35"/>
    </row>
    <row r="31" spans="2:40" ht="14.5" x14ac:dyDescent="0.35">
      <c r="B31" s="32"/>
      <c r="C31" s="33">
        <v>44607</v>
      </c>
      <c r="D31" s="32">
        <v>14805.55</v>
      </c>
      <c r="E31" s="33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L31" s="35"/>
      <c r="AM31" s="35"/>
      <c r="AN31" s="35"/>
    </row>
    <row r="32" spans="2:40" ht="15" thickBot="1" x14ac:dyDescent="0.4">
      <c r="B32" s="32"/>
      <c r="C32" s="33">
        <v>44608</v>
      </c>
      <c r="D32" s="32">
        <v>14789.9</v>
      </c>
      <c r="E32" s="33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L32" s="36"/>
      <c r="AM32" s="36"/>
      <c r="AN32" s="36"/>
    </row>
    <row r="33" spans="2:47" ht="14.5" x14ac:dyDescent="0.35">
      <c r="B33" s="32"/>
      <c r="C33" s="33">
        <v>44609</v>
      </c>
      <c r="D33" s="32">
        <v>14772.05</v>
      </c>
      <c r="E33" s="33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</row>
    <row r="34" spans="2:47" ht="15" thickBot="1" x14ac:dyDescent="0.4">
      <c r="B34" s="32"/>
      <c r="C34" s="33">
        <v>44610</v>
      </c>
      <c r="D34" s="32">
        <v>14710.7</v>
      </c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</row>
    <row r="35" spans="2:47" ht="14.5" x14ac:dyDescent="0.35">
      <c r="B35" s="32"/>
      <c r="C35" s="33">
        <v>44613</v>
      </c>
      <c r="D35" s="32">
        <v>14597.1</v>
      </c>
      <c r="AL35" s="37"/>
      <c r="AM35" s="37"/>
      <c r="AN35" s="37"/>
      <c r="AO35" s="37"/>
      <c r="AP35" s="37"/>
      <c r="AQ35" s="37"/>
      <c r="AR35" s="37"/>
    </row>
    <row r="36" spans="2:47" ht="14.5" x14ac:dyDescent="0.35">
      <c r="B36" s="32"/>
      <c r="C36" s="33">
        <v>44614</v>
      </c>
      <c r="D36" s="32">
        <v>14489.05</v>
      </c>
      <c r="AL36" s="35"/>
      <c r="AM36" s="35"/>
      <c r="AN36" s="35"/>
      <c r="AO36" s="35"/>
      <c r="AP36" s="35"/>
      <c r="AQ36" s="35"/>
      <c r="AR36" s="35"/>
    </row>
    <row r="37" spans="2:47" ht="14.5" x14ac:dyDescent="0.35">
      <c r="B37" s="32"/>
      <c r="C37" s="33">
        <v>44615</v>
      </c>
      <c r="D37" s="32">
        <v>14506.95</v>
      </c>
      <c r="AL37" s="35"/>
      <c r="AM37" s="35"/>
      <c r="AN37" s="35"/>
      <c r="AO37" s="35"/>
      <c r="AP37" s="35"/>
      <c r="AQ37" s="35"/>
      <c r="AR37" s="35"/>
    </row>
    <row r="38" spans="2:47" ht="15" thickBot="1" x14ac:dyDescent="0.4">
      <c r="B38" s="32"/>
      <c r="C38" s="33">
        <v>44616</v>
      </c>
      <c r="D38" s="32">
        <v>13775.7</v>
      </c>
      <c r="AL38" s="36"/>
      <c r="AM38" s="36"/>
      <c r="AN38" s="36"/>
      <c r="AO38" s="36"/>
      <c r="AP38" s="36"/>
      <c r="AQ38" s="36"/>
      <c r="AR38" s="36"/>
    </row>
    <row r="39" spans="2:47" ht="15" thickBot="1" x14ac:dyDescent="0.4">
      <c r="B39" s="32"/>
      <c r="C39" s="33">
        <v>44617</v>
      </c>
      <c r="D39" s="32">
        <v>14187.4</v>
      </c>
    </row>
    <row r="40" spans="2:47" ht="14.5" x14ac:dyDescent="0.35">
      <c r="B40" s="32"/>
      <c r="C40" s="33">
        <v>44620</v>
      </c>
      <c r="D40" s="32">
        <v>14307.95</v>
      </c>
      <c r="AL40" s="37"/>
      <c r="AM40" s="37"/>
      <c r="AN40" s="37"/>
      <c r="AO40" s="37"/>
      <c r="AP40" s="37"/>
      <c r="AQ40" s="37"/>
      <c r="AR40" s="37"/>
      <c r="AS40" s="37"/>
      <c r="AT40" s="37"/>
      <c r="AU40" s="37"/>
    </row>
    <row r="41" spans="2:47" ht="14.5" x14ac:dyDescent="0.35">
      <c r="B41" s="32"/>
      <c r="C41" s="33">
        <v>44621</v>
      </c>
      <c r="D41" s="32">
        <v>14307.95</v>
      </c>
      <c r="AL41" s="35"/>
      <c r="AM41" s="35"/>
      <c r="AN41" s="35"/>
      <c r="AO41" s="35"/>
      <c r="AP41" s="35"/>
      <c r="AQ41" s="35"/>
      <c r="AR41" s="35"/>
      <c r="AS41" s="35"/>
      <c r="AT41" s="35"/>
      <c r="AU41" s="35"/>
    </row>
    <row r="42" spans="2:47" ht="14.5" x14ac:dyDescent="0.35">
      <c r="B42" s="32"/>
      <c r="C42" s="33">
        <v>44622</v>
      </c>
      <c r="D42" s="32">
        <v>14199.8</v>
      </c>
      <c r="AL42" s="32"/>
      <c r="AM42" s="35"/>
      <c r="AN42" s="35"/>
      <c r="AO42" s="35"/>
      <c r="AP42" s="35"/>
      <c r="AQ42" s="35"/>
      <c r="AR42" s="35"/>
      <c r="AS42" s="35"/>
      <c r="AT42" s="35"/>
      <c r="AU42" s="35"/>
    </row>
    <row r="43" spans="2:47" ht="14.5" x14ac:dyDescent="0.35">
      <c r="B43" s="32"/>
      <c r="C43" s="33">
        <v>44623</v>
      </c>
      <c r="D43" s="32">
        <v>14135.95</v>
      </c>
      <c r="AL43" s="32"/>
      <c r="AM43" s="35"/>
      <c r="AN43" s="35"/>
      <c r="AO43" s="35"/>
      <c r="AP43" s="35"/>
      <c r="AQ43" s="35"/>
      <c r="AR43" s="35"/>
      <c r="AS43" s="35"/>
      <c r="AT43" s="35"/>
      <c r="AU43" s="35"/>
    </row>
    <row r="44" spans="2:47" ht="14.5" x14ac:dyDescent="0.35">
      <c r="B44" s="32"/>
      <c r="C44" s="33">
        <v>44624</v>
      </c>
      <c r="D44" s="32">
        <v>13893.15</v>
      </c>
      <c r="AL44" s="32"/>
      <c r="AM44" s="35"/>
      <c r="AN44" s="35"/>
      <c r="AO44" s="35"/>
      <c r="AP44" s="35"/>
      <c r="AQ44" s="35"/>
      <c r="AR44" s="35"/>
      <c r="AS44" s="35"/>
      <c r="AT44" s="35"/>
      <c r="AU44" s="35"/>
    </row>
    <row r="45" spans="2:47" ht="15" thickBot="1" x14ac:dyDescent="0.4">
      <c r="B45" s="32"/>
      <c r="C45" s="33">
        <v>44627</v>
      </c>
      <c r="D45" s="32">
        <v>13564.25</v>
      </c>
      <c r="AL45" s="32"/>
      <c r="AM45" s="36"/>
      <c r="AN45" s="36"/>
      <c r="AO45" s="36"/>
      <c r="AP45" s="36"/>
      <c r="AQ45" s="36"/>
      <c r="AR45" s="36"/>
      <c r="AS45" s="36"/>
      <c r="AT45" s="36"/>
      <c r="AU45" s="36"/>
    </row>
    <row r="46" spans="2:47" ht="14.5" x14ac:dyDescent="0.35">
      <c r="B46" s="32"/>
      <c r="C46" s="33">
        <v>44628</v>
      </c>
      <c r="D46" s="32">
        <v>13706.75</v>
      </c>
      <c r="AL46" s="32"/>
    </row>
    <row r="47" spans="2:47" ht="14.5" x14ac:dyDescent="0.35">
      <c r="B47" s="32"/>
      <c r="C47" s="33">
        <v>44629</v>
      </c>
      <c r="D47" s="32">
        <v>13979.6</v>
      </c>
    </row>
    <row r="48" spans="2:47" ht="14.5" x14ac:dyDescent="0.35">
      <c r="B48" s="32"/>
      <c r="C48" s="33">
        <v>44630</v>
      </c>
      <c r="D48" s="32">
        <v>14189</v>
      </c>
    </row>
    <row r="49" spans="2:4" ht="14.5" x14ac:dyDescent="0.35">
      <c r="B49" s="32"/>
      <c r="C49" s="33">
        <v>44631</v>
      </c>
      <c r="D49" s="32">
        <v>14237.15</v>
      </c>
    </row>
    <row r="50" spans="2:4" ht="14.5" x14ac:dyDescent="0.35">
      <c r="B50" s="32"/>
      <c r="C50" s="33">
        <v>44634</v>
      </c>
      <c r="D50" s="32">
        <v>14374.6</v>
      </c>
    </row>
    <row r="51" spans="2:4" ht="14.5" x14ac:dyDescent="0.35">
      <c r="B51" s="32"/>
      <c r="C51" s="33">
        <v>44635</v>
      </c>
      <c r="D51" s="32">
        <v>14215.85</v>
      </c>
    </row>
    <row r="52" spans="2:4" ht="14.5" x14ac:dyDescent="0.35">
      <c r="B52" s="32"/>
      <c r="C52" s="33">
        <v>44636</v>
      </c>
      <c r="D52" s="32">
        <v>14481.8</v>
      </c>
    </row>
    <row r="53" spans="2:4" ht="14.5" x14ac:dyDescent="0.35">
      <c r="B53" s="32"/>
      <c r="C53" s="33">
        <v>44637</v>
      </c>
      <c r="D53" s="32">
        <v>14721.7</v>
      </c>
    </row>
    <row r="54" spans="2:4" ht="14.5" x14ac:dyDescent="0.35">
      <c r="B54" s="32"/>
      <c r="C54" s="33">
        <v>44638</v>
      </c>
      <c r="D54" s="32">
        <v>14721.7</v>
      </c>
    </row>
    <row r="55" spans="2:4" ht="14.5" x14ac:dyDescent="0.35">
      <c r="B55" s="32"/>
      <c r="C55" s="33">
        <v>44641</v>
      </c>
      <c r="D55" s="32">
        <v>14602.35</v>
      </c>
    </row>
    <row r="56" spans="2:4" ht="14.5" x14ac:dyDescent="0.35">
      <c r="B56" s="32"/>
      <c r="C56" s="33">
        <v>44642</v>
      </c>
      <c r="D56" s="32">
        <v>14724.05</v>
      </c>
    </row>
    <row r="57" spans="2:4" ht="14.5" x14ac:dyDescent="0.35">
      <c r="B57" s="32"/>
      <c r="C57" s="33">
        <v>44643</v>
      </c>
      <c r="D57" s="32">
        <v>14695.15</v>
      </c>
    </row>
    <row r="58" spans="2:4" ht="14.5" x14ac:dyDescent="0.35">
      <c r="B58" s="32"/>
      <c r="C58" s="33">
        <v>44644</v>
      </c>
      <c r="D58" s="32">
        <v>14699.35</v>
      </c>
    </row>
    <row r="59" spans="2:4" ht="14.5" x14ac:dyDescent="0.35">
      <c r="B59" s="32"/>
      <c r="C59" s="33">
        <v>44645</v>
      </c>
      <c r="D59" s="32">
        <v>14651.7</v>
      </c>
    </row>
    <row r="60" spans="2:4" ht="14.5" x14ac:dyDescent="0.35">
      <c r="B60" s="32"/>
      <c r="C60" s="33">
        <v>44648</v>
      </c>
      <c r="D60" s="32">
        <v>14675.85</v>
      </c>
    </row>
    <row r="61" spans="2:4" ht="14.5" x14ac:dyDescent="0.35">
      <c r="B61" s="32"/>
      <c r="C61" s="33">
        <v>44649</v>
      </c>
      <c r="D61" s="32">
        <v>14761.9</v>
      </c>
    </row>
    <row r="62" spans="2:4" ht="14.5" x14ac:dyDescent="0.35">
      <c r="B62" s="32"/>
      <c r="C62" s="33">
        <v>44650</v>
      </c>
      <c r="D62" s="32">
        <v>14896.9</v>
      </c>
    </row>
    <row r="63" spans="2:4" ht="14.5" x14ac:dyDescent="0.35">
      <c r="B63" s="32"/>
      <c r="C63" s="33">
        <v>44651</v>
      </c>
      <c r="D63" s="32">
        <v>14894.5</v>
      </c>
    </row>
    <row r="64" spans="2:4" ht="14.5" x14ac:dyDescent="0.35">
      <c r="B64" s="32"/>
      <c r="C64" s="33">
        <v>44652</v>
      </c>
      <c r="D64" s="32">
        <v>15087.3</v>
      </c>
    </row>
    <row r="65" spans="2:4" ht="14.5" x14ac:dyDescent="0.35">
      <c r="B65" s="32"/>
      <c r="C65" s="33">
        <v>44655</v>
      </c>
      <c r="D65" s="32">
        <v>15384.2</v>
      </c>
    </row>
    <row r="66" spans="2:4" ht="14.5" x14ac:dyDescent="0.35">
      <c r="B66" s="32"/>
      <c r="C66" s="33">
        <v>44656</v>
      </c>
      <c r="D66" s="32">
        <v>15390.5</v>
      </c>
    </row>
    <row r="67" spans="2:4" ht="14.5" x14ac:dyDescent="0.35">
      <c r="B67" s="32"/>
      <c r="C67" s="33">
        <v>44657</v>
      </c>
      <c r="D67" s="32">
        <v>15327.9</v>
      </c>
    </row>
    <row r="68" spans="2:4" ht="14.5" x14ac:dyDescent="0.35">
      <c r="B68" s="32"/>
      <c r="C68" s="33">
        <v>44658</v>
      </c>
      <c r="D68" s="32">
        <v>15201.25</v>
      </c>
    </row>
    <row r="69" spans="2:4" ht="14.5" x14ac:dyDescent="0.35">
      <c r="B69" s="32"/>
      <c r="C69" s="33">
        <v>44659</v>
      </c>
      <c r="D69" s="32">
        <v>15342.4</v>
      </c>
    </row>
    <row r="70" spans="2:4" ht="14.5" x14ac:dyDescent="0.35">
      <c r="B70" s="32"/>
      <c r="C70" s="33">
        <v>44662</v>
      </c>
      <c r="D70" s="32">
        <v>15325.5</v>
      </c>
    </row>
    <row r="71" spans="2:4" ht="14.5" x14ac:dyDescent="0.35">
      <c r="B71" s="32"/>
      <c r="C71" s="33">
        <v>44663</v>
      </c>
      <c r="D71" s="32">
        <v>15164.7</v>
      </c>
    </row>
    <row r="72" spans="2:4" ht="14.5" x14ac:dyDescent="0.35">
      <c r="B72" s="32"/>
      <c r="C72" s="33">
        <v>44664</v>
      </c>
      <c r="D72" s="32">
        <v>15138.55</v>
      </c>
    </row>
    <row r="73" spans="2:4" ht="14.5" x14ac:dyDescent="0.35">
      <c r="B73" s="32"/>
      <c r="C73" s="33">
        <v>44665</v>
      </c>
      <c r="D73" s="32">
        <v>15138.55</v>
      </c>
    </row>
    <row r="74" spans="2:4" ht="14.5" x14ac:dyDescent="0.35">
      <c r="B74" s="32"/>
      <c r="C74" s="33">
        <v>44666</v>
      </c>
      <c r="D74" s="32">
        <v>15138.55</v>
      </c>
    </row>
    <row r="75" spans="2:4" ht="14.5" x14ac:dyDescent="0.35">
      <c r="B75" s="32"/>
      <c r="C75" s="33">
        <v>44669</v>
      </c>
      <c r="D75" s="32">
        <v>14926.05</v>
      </c>
    </row>
    <row r="76" spans="2:4" ht="14.5" x14ac:dyDescent="0.35">
      <c r="B76" s="32"/>
      <c r="C76" s="33">
        <v>44670</v>
      </c>
      <c r="D76" s="32">
        <v>14726.65</v>
      </c>
    </row>
    <row r="77" spans="2:4" ht="14.5" x14ac:dyDescent="0.35">
      <c r="B77" s="32"/>
      <c r="C77" s="33">
        <v>44671</v>
      </c>
      <c r="D77" s="32">
        <v>14850.3</v>
      </c>
    </row>
    <row r="78" spans="2:4" ht="14.5" x14ac:dyDescent="0.35">
      <c r="B78" s="32"/>
      <c r="C78" s="33">
        <v>44672</v>
      </c>
      <c r="D78" s="32">
        <v>15053.95</v>
      </c>
    </row>
    <row r="79" spans="2:4" ht="14.5" x14ac:dyDescent="0.35">
      <c r="B79" s="32"/>
      <c r="C79" s="33">
        <v>44673</v>
      </c>
      <c r="D79" s="32">
        <v>14894.85</v>
      </c>
    </row>
    <row r="80" spans="2:4" ht="14.5" x14ac:dyDescent="0.35">
      <c r="B80" s="32"/>
      <c r="C80" s="33">
        <v>44676</v>
      </c>
      <c r="D80" s="32">
        <v>14673</v>
      </c>
    </row>
    <row r="81" spans="2:4" ht="14.5" x14ac:dyDescent="0.35">
      <c r="B81" s="32"/>
      <c r="C81" s="33">
        <v>44677</v>
      </c>
      <c r="D81" s="32">
        <v>14898.35</v>
      </c>
    </row>
    <row r="82" spans="2:4" ht="14.5" x14ac:dyDescent="0.35">
      <c r="B82" s="32"/>
      <c r="C82" s="33">
        <v>44678</v>
      </c>
      <c r="D82" s="32">
        <v>14756</v>
      </c>
    </row>
    <row r="83" spans="2:4" ht="14.5" x14ac:dyDescent="0.35">
      <c r="B83" s="32"/>
      <c r="C83" s="33">
        <v>44679</v>
      </c>
      <c r="D83" s="32">
        <v>14913.9</v>
      </c>
    </row>
    <row r="84" spans="2:4" ht="14.5" x14ac:dyDescent="0.35">
      <c r="B84" s="32"/>
      <c r="C84" s="33">
        <v>44680</v>
      </c>
      <c r="D84" s="32">
        <v>14783.35</v>
      </c>
    </row>
    <row r="85" spans="2:4" ht="14.5" x14ac:dyDescent="0.35">
      <c r="B85" s="32"/>
      <c r="C85" s="33">
        <v>44683</v>
      </c>
      <c r="D85" s="32">
        <v>14736.3</v>
      </c>
    </row>
    <row r="86" spans="2:4" ht="14.5" x14ac:dyDescent="0.35">
      <c r="B86" s="32"/>
      <c r="C86" s="33">
        <v>44684</v>
      </c>
      <c r="D86" s="32">
        <v>14736.3</v>
      </c>
    </row>
    <row r="87" spans="2:4" ht="14.5" x14ac:dyDescent="0.35">
      <c r="B87" s="32"/>
      <c r="C87" s="33">
        <v>44685</v>
      </c>
      <c r="D87" s="32">
        <v>14393.35</v>
      </c>
    </row>
    <row r="88" spans="2:4" ht="14.5" x14ac:dyDescent="0.35">
      <c r="B88" s="32"/>
      <c r="C88" s="33">
        <v>44686</v>
      </c>
      <c r="D88" s="32">
        <v>14395.5</v>
      </c>
    </row>
    <row r="89" spans="2:4" ht="14.5" x14ac:dyDescent="0.35">
      <c r="B89" s="32"/>
      <c r="C89" s="33">
        <v>44687</v>
      </c>
      <c r="D89" s="32">
        <v>14145.75</v>
      </c>
    </row>
    <row r="90" spans="2:4" ht="14.5" x14ac:dyDescent="0.35">
      <c r="B90" s="32"/>
      <c r="C90" s="33">
        <v>44690</v>
      </c>
      <c r="D90" s="32">
        <v>13991.75</v>
      </c>
    </row>
    <row r="91" spans="2:4" ht="14.5" x14ac:dyDescent="0.35">
      <c r="B91" s="32"/>
      <c r="C91" s="33">
        <v>44691</v>
      </c>
      <c r="D91" s="32">
        <v>13855.95</v>
      </c>
    </row>
    <row r="92" spans="2:4" ht="14.5" x14ac:dyDescent="0.35">
      <c r="B92" s="32"/>
      <c r="C92" s="33">
        <v>44692</v>
      </c>
      <c r="D92" s="32">
        <v>13771.8</v>
      </c>
    </row>
    <row r="93" spans="2:4" ht="14.5" x14ac:dyDescent="0.35">
      <c r="B93" s="32"/>
      <c r="C93" s="33">
        <v>44693</v>
      </c>
      <c r="D93" s="32">
        <v>13465.25</v>
      </c>
    </row>
    <row r="94" spans="2:4" ht="14.5" x14ac:dyDescent="0.35">
      <c r="B94" s="32"/>
      <c r="C94" s="33">
        <v>44694</v>
      </c>
      <c r="D94" s="32">
        <v>13471.5</v>
      </c>
    </row>
    <row r="95" spans="2:4" ht="14.5" x14ac:dyDescent="0.35">
      <c r="B95" s="32"/>
      <c r="C95" s="33">
        <v>44697</v>
      </c>
      <c r="D95" s="32">
        <v>13571.2</v>
      </c>
    </row>
    <row r="96" spans="2:4" ht="14.5" x14ac:dyDescent="0.35">
      <c r="B96" s="32"/>
      <c r="C96" s="33">
        <v>44698</v>
      </c>
      <c r="D96" s="32">
        <v>13926.05</v>
      </c>
    </row>
    <row r="97" spans="2:4" ht="14.5" x14ac:dyDescent="0.35">
      <c r="B97" s="32"/>
      <c r="C97" s="33">
        <v>44699</v>
      </c>
      <c r="D97" s="32">
        <v>13918.2</v>
      </c>
    </row>
    <row r="98" spans="2:4" ht="14.5" x14ac:dyDescent="0.35">
      <c r="B98" s="32"/>
      <c r="C98" s="33">
        <v>44700</v>
      </c>
      <c r="D98" s="32">
        <v>13550.9</v>
      </c>
    </row>
    <row r="99" spans="2:4" ht="14.5" x14ac:dyDescent="0.35">
      <c r="B99" s="32"/>
      <c r="C99" s="33">
        <v>44701</v>
      </c>
      <c r="D99" s="32">
        <v>13895.05</v>
      </c>
    </row>
    <row r="100" spans="2:4" ht="14.5" x14ac:dyDescent="0.35">
      <c r="B100" s="32"/>
      <c r="C100" s="33">
        <v>44704</v>
      </c>
      <c r="D100" s="32">
        <v>13835.8</v>
      </c>
    </row>
    <row r="101" spans="2:4" ht="14.5" x14ac:dyDescent="0.35">
      <c r="B101" s="32"/>
      <c r="C101" s="33">
        <v>44705</v>
      </c>
      <c r="D101" s="32">
        <v>13747.25</v>
      </c>
    </row>
    <row r="102" spans="2:4" ht="14.5" x14ac:dyDescent="0.35">
      <c r="B102" s="32"/>
      <c r="C102" s="33">
        <v>44706</v>
      </c>
      <c r="D102" s="32">
        <v>13587.75</v>
      </c>
    </row>
    <row r="103" spans="2:4" ht="14.5" x14ac:dyDescent="0.35">
      <c r="B103" s="32"/>
      <c r="C103" s="33">
        <v>44707</v>
      </c>
      <c r="D103" s="32">
        <v>13722.55</v>
      </c>
    </row>
    <row r="104" spans="2:4" ht="14.5" x14ac:dyDescent="0.35">
      <c r="B104" s="32"/>
      <c r="C104" s="33">
        <v>44708</v>
      </c>
      <c r="D104" s="32">
        <v>13873.15</v>
      </c>
    </row>
    <row r="105" spans="2:4" ht="14.5" x14ac:dyDescent="0.35">
      <c r="B105" s="32"/>
      <c r="C105" s="33">
        <v>44711</v>
      </c>
      <c r="D105" s="32">
        <v>14154.8</v>
      </c>
    </row>
    <row r="106" spans="2:4" ht="14.5" x14ac:dyDescent="0.35">
      <c r="B106" s="32"/>
      <c r="C106" s="33">
        <v>44712</v>
      </c>
      <c r="D106" s="32">
        <v>14119.6</v>
      </c>
    </row>
    <row r="107" spans="2:4" ht="14.5" x14ac:dyDescent="0.35">
      <c r="B107" s="32"/>
      <c r="C107" s="33">
        <v>44713</v>
      </c>
      <c r="D107" s="32">
        <v>14082.9</v>
      </c>
    </row>
    <row r="108" spans="2:4" ht="14.5" x14ac:dyDescent="0.35">
      <c r="B108" s="32"/>
      <c r="C108" s="33">
        <v>44714</v>
      </c>
      <c r="D108" s="32">
        <v>14167.95</v>
      </c>
    </row>
    <row r="109" spans="2:4" ht="14.5" x14ac:dyDescent="0.35">
      <c r="B109" s="32"/>
      <c r="C109" s="33">
        <v>44715</v>
      </c>
      <c r="D109" s="32">
        <v>14077.9</v>
      </c>
    </row>
    <row r="110" spans="2:4" ht="14.5" x14ac:dyDescent="0.35">
      <c r="B110" s="32"/>
      <c r="C110" s="33">
        <v>44718</v>
      </c>
      <c r="D110" s="32">
        <v>14054.1</v>
      </c>
    </row>
    <row r="111" spans="2:4" ht="14.5" x14ac:dyDescent="0.35">
      <c r="B111" s="32"/>
      <c r="C111" s="33">
        <v>44719</v>
      </c>
      <c r="D111" s="32">
        <v>13935.6</v>
      </c>
    </row>
    <row r="112" spans="2:4" ht="14.5" x14ac:dyDescent="0.35">
      <c r="B112" s="32"/>
      <c r="C112" s="33">
        <v>44720</v>
      </c>
      <c r="D112" s="32">
        <v>13886.9</v>
      </c>
    </row>
    <row r="113" spans="2:4" ht="14.5" x14ac:dyDescent="0.35">
      <c r="B113" s="32"/>
      <c r="C113" s="33">
        <v>44721</v>
      </c>
      <c r="D113" s="32">
        <v>13977.1</v>
      </c>
    </row>
    <row r="114" spans="2:4" ht="14.5" x14ac:dyDescent="0.35">
      <c r="B114" s="32"/>
      <c r="C114" s="33">
        <v>44722</v>
      </c>
      <c r="D114" s="32">
        <v>13781.75</v>
      </c>
    </row>
    <row r="115" spans="2:4" ht="14.5" x14ac:dyDescent="0.35">
      <c r="B115" s="32"/>
      <c r="C115" s="33">
        <v>44725</v>
      </c>
      <c r="D115" s="32">
        <v>13416.9</v>
      </c>
    </row>
    <row r="116" spans="2:4" ht="14.5" x14ac:dyDescent="0.35">
      <c r="B116" s="32"/>
      <c r="C116" s="33">
        <v>44726</v>
      </c>
      <c r="D116" s="32">
        <v>13388.3</v>
      </c>
    </row>
    <row r="117" spans="2:4" ht="14.5" x14ac:dyDescent="0.35">
      <c r="B117" s="32"/>
      <c r="C117" s="33">
        <v>44727</v>
      </c>
      <c r="D117" s="32">
        <v>13380.85</v>
      </c>
    </row>
    <row r="118" spans="2:4" ht="14.5" x14ac:dyDescent="0.35">
      <c r="B118" s="32"/>
      <c r="C118" s="33">
        <v>44728</v>
      </c>
      <c r="D118" s="32">
        <v>13089.2</v>
      </c>
    </row>
    <row r="119" spans="2:4" ht="14.5" x14ac:dyDescent="0.35">
      <c r="B119" s="32"/>
      <c r="C119" s="33">
        <v>44729</v>
      </c>
      <c r="D119" s="32">
        <v>12994.75</v>
      </c>
    </row>
    <row r="120" spans="2:4" ht="14.5" x14ac:dyDescent="0.35">
      <c r="B120" s="32"/>
      <c r="C120" s="33">
        <v>44732</v>
      </c>
      <c r="D120" s="32">
        <v>12950.75</v>
      </c>
    </row>
    <row r="121" spans="2:4" ht="14.5" x14ac:dyDescent="0.35">
      <c r="B121" s="32"/>
      <c r="C121" s="33">
        <v>44733</v>
      </c>
      <c r="D121" s="32">
        <v>13241.9</v>
      </c>
    </row>
    <row r="122" spans="2:4" ht="14.5" x14ac:dyDescent="0.35">
      <c r="B122" s="32"/>
      <c r="C122" s="33">
        <v>44734</v>
      </c>
      <c r="D122" s="32">
        <v>13047.75</v>
      </c>
    </row>
    <row r="123" spans="2:4" ht="14.5" x14ac:dyDescent="0.35">
      <c r="B123" s="32"/>
      <c r="C123" s="33">
        <v>44735</v>
      </c>
      <c r="D123" s="32">
        <v>13178.8</v>
      </c>
    </row>
    <row r="124" spans="2:4" ht="14.5" x14ac:dyDescent="0.35">
      <c r="B124" s="32"/>
      <c r="C124" s="33">
        <v>44736</v>
      </c>
      <c r="D124" s="32">
        <v>13322.5</v>
      </c>
    </row>
    <row r="125" spans="2:4" ht="14.5" x14ac:dyDescent="0.35">
      <c r="B125" s="32"/>
      <c r="C125" s="33">
        <v>44739</v>
      </c>
      <c r="D125" s="32">
        <v>13444.55</v>
      </c>
    </row>
    <row r="126" spans="2:4" ht="14.5" x14ac:dyDescent="0.35">
      <c r="B126" s="32"/>
      <c r="C126" s="33">
        <v>44740</v>
      </c>
      <c r="D126" s="32">
        <v>13464.25</v>
      </c>
    </row>
    <row r="127" spans="2:4" ht="14.5" x14ac:dyDescent="0.35">
      <c r="B127" s="32"/>
      <c r="C127" s="33">
        <v>44741</v>
      </c>
      <c r="D127" s="32">
        <v>13417.85</v>
      </c>
    </row>
    <row r="128" spans="2:4" ht="14.5" x14ac:dyDescent="0.35">
      <c r="B128" s="32"/>
      <c r="C128" s="33">
        <v>44742</v>
      </c>
      <c r="D128" s="32">
        <v>13387.55</v>
      </c>
    </row>
    <row r="129" spans="2:4" ht="14.5" x14ac:dyDescent="0.35">
      <c r="B129" s="32"/>
      <c r="C129" s="33">
        <v>44743</v>
      </c>
      <c r="D129" s="32">
        <v>13394.45</v>
      </c>
    </row>
    <row r="130" spans="2:4" ht="14.5" x14ac:dyDescent="0.35">
      <c r="B130" s="32"/>
      <c r="C130" s="33">
        <v>44746</v>
      </c>
      <c r="D130" s="32">
        <v>13472.65</v>
      </c>
    </row>
    <row r="131" spans="2:4" ht="14.5" x14ac:dyDescent="0.35">
      <c r="B131" s="32"/>
      <c r="C131" s="33">
        <v>44747</v>
      </c>
      <c r="D131" s="32">
        <v>13461.85</v>
      </c>
    </row>
    <row r="132" spans="2:4" ht="14.5" x14ac:dyDescent="0.35">
      <c r="B132" s="32"/>
      <c r="C132" s="33">
        <v>44748</v>
      </c>
      <c r="D132" s="32">
        <v>13631.3</v>
      </c>
    </row>
    <row r="133" spans="2:4" ht="14.5" x14ac:dyDescent="0.35">
      <c r="B133" s="32"/>
      <c r="C133" s="33">
        <v>44749</v>
      </c>
      <c r="D133" s="32">
        <v>13765.6</v>
      </c>
    </row>
    <row r="134" spans="2:4" ht="14.5" x14ac:dyDescent="0.35">
      <c r="B134" s="32"/>
      <c r="C134" s="33">
        <v>44750</v>
      </c>
      <c r="D134" s="32">
        <v>13828.25</v>
      </c>
    </row>
    <row r="135" spans="2:4" ht="14.5" x14ac:dyDescent="0.35">
      <c r="B135" s="32"/>
      <c r="C135" s="33">
        <v>44753</v>
      </c>
      <c r="D135" s="32">
        <v>13886.85</v>
      </c>
    </row>
    <row r="136" spans="2:4" ht="14.5" x14ac:dyDescent="0.35">
      <c r="B136" s="32"/>
      <c r="C136" s="33">
        <v>44754</v>
      </c>
      <c r="D136" s="32">
        <v>13779</v>
      </c>
    </row>
    <row r="137" spans="2:4" ht="14.5" x14ac:dyDescent="0.35">
      <c r="B137" s="32"/>
      <c r="C137" s="33">
        <v>44755</v>
      </c>
      <c r="D137" s="32">
        <v>13726.95</v>
      </c>
    </row>
    <row r="138" spans="2:4" ht="14.5" x14ac:dyDescent="0.35">
      <c r="B138" s="32"/>
      <c r="C138" s="33">
        <v>44756</v>
      </c>
      <c r="D138" s="32">
        <v>13702.65</v>
      </c>
    </row>
    <row r="139" spans="2:4" ht="14.5" x14ac:dyDescent="0.35">
      <c r="B139" s="32"/>
      <c r="C139" s="33">
        <v>44757</v>
      </c>
      <c r="D139" s="32">
        <v>13790.2</v>
      </c>
    </row>
    <row r="140" spans="2:4" ht="14.5" x14ac:dyDescent="0.35">
      <c r="B140" s="32"/>
      <c r="C140" s="33">
        <v>44760</v>
      </c>
      <c r="D140" s="32">
        <v>13984.4</v>
      </c>
    </row>
    <row r="141" spans="2:4" ht="14.5" x14ac:dyDescent="0.35">
      <c r="B141" s="32"/>
      <c r="C141" s="33">
        <v>44761</v>
      </c>
      <c r="D141" s="32">
        <v>14051.65</v>
      </c>
    </row>
    <row r="142" spans="2:4" ht="14.5" x14ac:dyDescent="0.35">
      <c r="B142" s="32"/>
      <c r="C142" s="33">
        <v>44762</v>
      </c>
      <c r="D142" s="32">
        <v>14164.4</v>
      </c>
    </row>
    <row r="143" spans="2:4" ht="14.5" x14ac:dyDescent="0.35">
      <c r="B143" s="32"/>
      <c r="C143" s="33">
        <v>44763</v>
      </c>
      <c r="D143" s="32">
        <v>14271.8</v>
      </c>
    </row>
    <row r="144" spans="2:4" ht="14.5" x14ac:dyDescent="0.35">
      <c r="B144" s="32"/>
      <c r="C144" s="33">
        <v>44764</v>
      </c>
      <c r="D144" s="32">
        <v>14336.6</v>
      </c>
    </row>
    <row r="145" spans="2:4" ht="14.5" x14ac:dyDescent="0.35">
      <c r="B145" s="32"/>
      <c r="C145" s="33">
        <v>44767</v>
      </c>
      <c r="D145" s="32">
        <v>14279.5</v>
      </c>
    </row>
    <row r="146" spans="2:4" ht="14.5" x14ac:dyDescent="0.35">
      <c r="B146" s="32"/>
      <c r="C146" s="33">
        <v>44768</v>
      </c>
      <c r="D146" s="32">
        <v>14141.45</v>
      </c>
    </row>
    <row r="147" spans="2:4" ht="14.5" x14ac:dyDescent="0.35">
      <c r="B147" s="32"/>
      <c r="C147" s="33">
        <v>44769</v>
      </c>
      <c r="D147" s="32">
        <v>14262.55</v>
      </c>
    </row>
    <row r="148" spans="2:4" ht="14.5" x14ac:dyDescent="0.35">
      <c r="B148" s="32"/>
      <c r="C148" s="33">
        <v>44770</v>
      </c>
      <c r="D148" s="32">
        <v>14469.1</v>
      </c>
    </row>
    <row r="149" spans="2:4" ht="14.5" x14ac:dyDescent="0.35">
      <c r="B149" s="32"/>
      <c r="C149" s="33">
        <v>44771</v>
      </c>
      <c r="D149" s="32">
        <v>14665.65</v>
      </c>
    </row>
    <row r="150" spans="2:4" ht="14.5" x14ac:dyDescent="0.35">
      <c r="B150" s="32"/>
      <c r="C150" s="33">
        <v>44774</v>
      </c>
      <c r="D150" s="32">
        <v>14846.85</v>
      </c>
    </row>
    <row r="151" spans="2:4" ht="14.5" x14ac:dyDescent="0.35">
      <c r="B151" s="32"/>
      <c r="C151" s="33">
        <v>44775</v>
      </c>
      <c r="D151" s="32">
        <v>14876.6</v>
      </c>
    </row>
    <row r="152" spans="2:4" ht="14.5" x14ac:dyDescent="0.35">
      <c r="B152" s="32"/>
      <c r="C152" s="33">
        <v>44776</v>
      </c>
      <c r="D152" s="32">
        <v>14878.05</v>
      </c>
    </row>
    <row r="153" spans="2:4" ht="14.5" x14ac:dyDescent="0.35">
      <c r="B153" s="32"/>
      <c r="C153" s="33">
        <v>44777</v>
      </c>
      <c r="D153" s="32">
        <v>14892.45</v>
      </c>
    </row>
    <row r="154" spans="2:4" ht="14.5" x14ac:dyDescent="0.35">
      <c r="B154" s="32"/>
      <c r="C154" s="33">
        <v>44778</v>
      </c>
      <c r="D154" s="32">
        <v>14900.4</v>
      </c>
    </row>
    <row r="155" spans="2:4" ht="14.5" x14ac:dyDescent="0.35">
      <c r="B155" s="32"/>
      <c r="C155" s="33">
        <v>44781</v>
      </c>
      <c r="D155" s="32">
        <v>14993.35</v>
      </c>
    </row>
    <row r="156" spans="2:4" ht="14.5" x14ac:dyDescent="0.35">
      <c r="B156" s="32"/>
      <c r="C156" s="33">
        <v>44782</v>
      </c>
      <c r="D156" s="32">
        <v>14993.35</v>
      </c>
    </row>
    <row r="157" spans="2:4" ht="14.5" x14ac:dyDescent="0.35">
      <c r="B157" s="32"/>
      <c r="C157" s="33">
        <v>44783</v>
      </c>
      <c r="D157" s="32">
        <v>14985.8</v>
      </c>
    </row>
    <row r="158" spans="2:4" ht="14.5" x14ac:dyDescent="0.35">
      <c r="B158" s="32"/>
      <c r="C158" s="33">
        <v>44784</v>
      </c>
      <c r="D158" s="32">
        <v>15095.15</v>
      </c>
    </row>
    <row r="159" spans="2:4" ht="14.5" x14ac:dyDescent="0.35">
      <c r="B159" s="32"/>
      <c r="C159" s="33">
        <v>44785</v>
      </c>
      <c r="D159" s="32">
        <v>15140.55</v>
      </c>
    </row>
    <row r="160" spans="2:4" ht="14.5" x14ac:dyDescent="0.35">
      <c r="B160" s="32"/>
      <c r="C160" s="33">
        <v>44788</v>
      </c>
      <c r="D160" s="32">
        <v>15140.55</v>
      </c>
    </row>
    <row r="161" spans="2:4" ht="14.5" x14ac:dyDescent="0.35">
      <c r="B161" s="32"/>
      <c r="C161" s="33">
        <v>44789</v>
      </c>
      <c r="D161" s="32">
        <v>15280.5</v>
      </c>
    </row>
    <row r="162" spans="2:4" ht="14.5" x14ac:dyDescent="0.35">
      <c r="B162" s="32"/>
      <c r="C162" s="33">
        <v>44790</v>
      </c>
      <c r="D162" s="32">
        <v>15379.05</v>
      </c>
    </row>
    <row r="163" spans="2:4" ht="14.5" x14ac:dyDescent="0.35">
      <c r="B163" s="32"/>
      <c r="C163" s="33">
        <v>44791</v>
      </c>
      <c r="D163" s="32">
        <v>15404.6</v>
      </c>
    </row>
    <row r="164" spans="2:4" ht="14.5" x14ac:dyDescent="0.35">
      <c r="B164" s="32"/>
      <c r="C164" s="33">
        <v>44792</v>
      </c>
      <c r="D164" s="32">
        <v>15236.65</v>
      </c>
    </row>
    <row r="165" spans="2:4" ht="14.5" x14ac:dyDescent="0.35">
      <c r="B165" s="32"/>
      <c r="C165" s="33">
        <v>44795</v>
      </c>
      <c r="D165" s="32">
        <v>15001.75</v>
      </c>
    </row>
    <row r="166" spans="2:4" ht="14.5" x14ac:dyDescent="0.35">
      <c r="B166" s="32"/>
      <c r="C166" s="33">
        <v>44796</v>
      </c>
      <c r="D166" s="32">
        <v>15090.5</v>
      </c>
    </row>
    <row r="167" spans="2:4" ht="14.5" x14ac:dyDescent="0.35">
      <c r="B167" s="32"/>
      <c r="C167" s="33">
        <v>44797</v>
      </c>
      <c r="D167" s="32">
        <v>15140.4</v>
      </c>
    </row>
    <row r="168" spans="2:4" ht="14.5" x14ac:dyDescent="0.35">
      <c r="B168" s="32"/>
      <c r="C168" s="33">
        <v>44798</v>
      </c>
      <c r="D168" s="32">
        <v>15100.65</v>
      </c>
    </row>
    <row r="169" spans="2:4" ht="14.5" x14ac:dyDescent="0.35">
      <c r="B169" s="32"/>
      <c r="C169" s="33">
        <v>44799</v>
      </c>
      <c r="D169" s="32">
        <v>15147.55</v>
      </c>
    </row>
    <row r="170" spans="2:4" ht="14.5" x14ac:dyDescent="0.35">
      <c r="B170" s="32"/>
      <c r="C170" s="33">
        <v>44802</v>
      </c>
      <c r="D170" s="32">
        <v>14972.75</v>
      </c>
    </row>
    <row r="171" spans="2:4" ht="14.5" x14ac:dyDescent="0.35">
      <c r="B171" s="32"/>
      <c r="C171" s="33">
        <v>44803</v>
      </c>
      <c r="D171" s="32">
        <v>15325.05</v>
      </c>
    </row>
    <row r="172" spans="2:4" ht="14.5" x14ac:dyDescent="0.35">
      <c r="B172" s="32"/>
      <c r="C172" s="33">
        <v>44804</v>
      </c>
      <c r="D172" s="32">
        <v>15325.05</v>
      </c>
    </row>
    <row r="173" spans="2:4" ht="14.5" x14ac:dyDescent="0.35">
      <c r="B173" s="32"/>
      <c r="C173" s="33">
        <v>44805</v>
      </c>
      <c r="D173" s="32">
        <v>15211.2</v>
      </c>
    </row>
    <row r="174" spans="2:4" ht="14.5" x14ac:dyDescent="0.35">
      <c r="B174" s="32"/>
      <c r="C174" s="33">
        <v>44806</v>
      </c>
      <c r="D174" s="32">
        <v>15201.6</v>
      </c>
    </row>
    <row r="175" spans="2:4" ht="14.5" x14ac:dyDescent="0.35">
      <c r="B175" s="32"/>
      <c r="C175" s="33">
        <v>44809</v>
      </c>
      <c r="D175" s="32">
        <v>15294.4</v>
      </c>
    </row>
    <row r="176" spans="2:4" ht="14.5" x14ac:dyDescent="0.35">
      <c r="B176" s="32"/>
      <c r="C176" s="33">
        <v>44810</v>
      </c>
      <c r="D176" s="32">
        <v>15313.05</v>
      </c>
    </row>
    <row r="177" spans="2:4" ht="14.5" x14ac:dyDescent="0.35">
      <c r="B177" s="32"/>
      <c r="C177" s="33">
        <v>44811</v>
      </c>
      <c r="D177" s="32">
        <v>15319.4</v>
      </c>
    </row>
    <row r="178" spans="2:4" ht="14.5" x14ac:dyDescent="0.35">
      <c r="B178" s="32"/>
      <c r="C178" s="33">
        <v>44812</v>
      </c>
      <c r="D178" s="32">
        <v>15440.7</v>
      </c>
    </row>
    <row r="179" spans="2:4" ht="14.5" x14ac:dyDescent="0.35">
      <c r="B179" s="32"/>
      <c r="C179" s="33">
        <v>44813</v>
      </c>
      <c r="D179" s="32">
        <v>15467.4</v>
      </c>
    </row>
    <row r="180" spans="2:4" ht="14.5" x14ac:dyDescent="0.35">
      <c r="B180" s="32"/>
      <c r="C180" s="33">
        <v>44816</v>
      </c>
      <c r="D180" s="32">
        <v>15577.4</v>
      </c>
    </row>
    <row r="181" spans="2:4" ht="14.5" x14ac:dyDescent="0.35">
      <c r="B181" s="32"/>
      <c r="C181" s="33">
        <v>44817</v>
      </c>
      <c r="D181" s="32">
        <v>15669.85</v>
      </c>
    </row>
    <row r="182" spans="2:4" ht="14.5" x14ac:dyDescent="0.35">
      <c r="B182" s="32"/>
      <c r="C182" s="33">
        <v>44818</v>
      </c>
      <c r="D182" s="32">
        <v>15630.7</v>
      </c>
    </row>
    <row r="183" spans="2:4" ht="14.5" x14ac:dyDescent="0.35">
      <c r="B183" s="32"/>
      <c r="C183" s="33">
        <v>44819</v>
      </c>
      <c r="D183" s="32">
        <v>15580.35</v>
      </c>
    </row>
    <row r="184" spans="2:4" ht="14.5" x14ac:dyDescent="0.35">
      <c r="B184" s="32"/>
      <c r="C184" s="33">
        <v>44820</v>
      </c>
      <c r="D184" s="32">
        <v>15243.95</v>
      </c>
    </row>
    <row r="185" spans="2:4" ht="14.5" x14ac:dyDescent="0.35">
      <c r="B185" s="32"/>
      <c r="C185" s="33">
        <v>44823</v>
      </c>
      <c r="D185" s="32">
        <v>15293.55</v>
      </c>
    </row>
    <row r="186" spans="2:4" ht="14.5" x14ac:dyDescent="0.35">
      <c r="B186" s="32"/>
      <c r="C186" s="33">
        <v>44824</v>
      </c>
      <c r="D186" s="32">
        <v>15470.35</v>
      </c>
    </row>
    <row r="187" spans="2:4" ht="14.5" x14ac:dyDescent="0.35">
      <c r="B187" s="32"/>
      <c r="C187" s="33">
        <v>44825</v>
      </c>
      <c r="D187" s="32">
        <v>15361.25</v>
      </c>
    </row>
    <row r="188" spans="2:4" ht="14.5" x14ac:dyDescent="0.35">
      <c r="B188" s="32"/>
      <c r="C188" s="33">
        <v>44826</v>
      </c>
      <c r="D188" s="32">
        <v>15335.3</v>
      </c>
    </row>
    <row r="189" spans="2:4" ht="14.5" x14ac:dyDescent="0.35">
      <c r="B189" s="32"/>
      <c r="C189" s="33">
        <v>44827</v>
      </c>
      <c r="D189" s="32">
        <v>15057.65</v>
      </c>
    </row>
    <row r="190" spans="2:4" ht="14.5" x14ac:dyDescent="0.35">
      <c r="B190" s="32"/>
      <c r="C190" s="33">
        <v>44830</v>
      </c>
      <c r="D190" s="32">
        <v>14725.7</v>
      </c>
    </row>
    <row r="191" spans="2:4" ht="14.5" x14ac:dyDescent="0.35">
      <c r="B191" s="32"/>
      <c r="C191" s="33">
        <v>44831</v>
      </c>
      <c r="D191" s="32">
        <v>14727.3</v>
      </c>
    </row>
    <row r="192" spans="2:4" ht="14.5" x14ac:dyDescent="0.35">
      <c r="B192" s="32"/>
      <c r="C192" s="33">
        <v>44832</v>
      </c>
      <c r="D192" s="32">
        <v>14620.6</v>
      </c>
    </row>
    <row r="193" spans="2:4" ht="14.5" x14ac:dyDescent="0.35">
      <c r="B193" s="32"/>
      <c r="C193" s="33">
        <v>44833</v>
      </c>
      <c r="D193" s="32">
        <v>14602.5</v>
      </c>
    </row>
    <row r="194" spans="2:4" ht="14.5" x14ac:dyDescent="0.35">
      <c r="B194" s="32"/>
      <c r="C194" s="33">
        <v>44834</v>
      </c>
      <c r="D194" s="32">
        <v>14829.35</v>
      </c>
    </row>
    <row r="195" spans="2:4" ht="14.5" x14ac:dyDescent="0.35">
      <c r="B195" s="32"/>
      <c r="C195" s="33">
        <v>44837</v>
      </c>
      <c r="D195" s="32">
        <v>14638.5</v>
      </c>
    </row>
    <row r="196" spans="2:4" ht="14.5" x14ac:dyDescent="0.35">
      <c r="B196" s="32"/>
      <c r="C196" s="33">
        <v>44838</v>
      </c>
      <c r="D196" s="32">
        <v>14965.8</v>
      </c>
    </row>
    <row r="197" spans="2:4" ht="14.5" x14ac:dyDescent="0.35">
      <c r="B197" s="32"/>
      <c r="C197" s="33">
        <v>44839</v>
      </c>
      <c r="D197" s="32">
        <v>14965.8</v>
      </c>
    </row>
    <row r="198" spans="2:4" ht="14.5" x14ac:dyDescent="0.35">
      <c r="B198" s="32"/>
      <c r="C198" s="33">
        <v>44840</v>
      </c>
      <c r="D198" s="32">
        <v>15053.05</v>
      </c>
    </row>
    <row r="199" spans="2:4" ht="14.5" x14ac:dyDescent="0.35">
      <c r="B199" s="32"/>
      <c r="C199" s="33">
        <v>44841</v>
      </c>
      <c r="D199" s="32">
        <v>15036.7</v>
      </c>
    </row>
    <row r="200" spans="2:4" ht="14.5" x14ac:dyDescent="0.35">
      <c r="B200" s="32"/>
      <c r="C200" s="33">
        <v>44844</v>
      </c>
      <c r="D200" s="32">
        <v>14951.65</v>
      </c>
    </row>
    <row r="201" spans="2:4" ht="14.5" x14ac:dyDescent="0.35">
      <c r="B201" s="32"/>
      <c r="C201" s="33">
        <v>44845</v>
      </c>
      <c r="D201" s="32">
        <v>14721.9</v>
      </c>
    </row>
    <row r="202" spans="2:4" ht="14.5" x14ac:dyDescent="0.35">
      <c r="B202" s="32"/>
      <c r="C202" s="33">
        <v>44846</v>
      </c>
      <c r="D202" s="32">
        <v>14829.95</v>
      </c>
    </row>
    <row r="203" spans="2:4" ht="14.5" x14ac:dyDescent="0.35">
      <c r="B203" s="32"/>
      <c r="C203" s="33">
        <v>44847</v>
      </c>
      <c r="D203" s="32">
        <v>14730.3</v>
      </c>
    </row>
    <row r="204" spans="2:4" ht="14.5" x14ac:dyDescent="0.35">
      <c r="B204" s="32"/>
      <c r="C204" s="33">
        <v>44848</v>
      </c>
      <c r="D204" s="32">
        <v>14815.1</v>
      </c>
    </row>
    <row r="205" spans="2:4" ht="14.5" x14ac:dyDescent="0.35">
      <c r="B205" s="32"/>
      <c r="C205" s="33">
        <v>44851</v>
      </c>
      <c r="D205" s="32">
        <v>14906.15</v>
      </c>
    </row>
    <row r="206" spans="2:4" ht="14.5" x14ac:dyDescent="0.35">
      <c r="B206" s="32"/>
      <c r="C206" s="33">
        <v>44852</v>
      </c>
      <c r="D206" s="32">
        <v>15056.55</v>
      </c>
    </row>
    <row r="207" spans="2:4" ht="14.5" x14ac:dyDescent="0.35">
      <c r="B207" s="32"/>
      <c r="C207" s="33">
        <v>44853</v>
      </c>
      <c r="D207" s="32">
        <v>15068.6</v>
      </c>
    </row>
    <row r="208" spans="2:4" ht="14.5" x14ac:dyDescent="0.35">
      <c r="B208" s="32"/>
      <c r="C208" s="33">
        <v>44854</v>
      </c>
      <c r="D208" s="32">
        <v>15112.1</v>
      </c>
    </row>
    <row r="209" spans="2:4" ht="14.5" x14ac:dyDescent="0.35">
      <c r="B209" s="32"/>
      <c r="C209" s="33">
        <v>44855</v>
      </c>
      <c r="D209" s="32">
        <v>15081.1</v>
      </c>
    </row>
    <row r="210" spans="2:4" ht="14.5" x14ac:dyDescent="0.35">
      <c r="B210" s="32"/>
      <c r="C210" s="33">
        <v>44858</v>
      </c>
      <c r="D210" s="32">
        <v>15198.75</v>
      </c>
    </row>
    <row r="211" spans="2:4" ht="14.5" x14ac:dyDescent="0.35">
      <c r="B211" s="32"/>
      <c r="C211" s="33">
        <v>44859</v>
      </c>
      <c r="D211" s="32">
        <v>15158.1</v>
      </c>
    </row>
    <row r="212" spans="2:4" ht="14.5" x14ac:dyDescent="0.35">
      <c r="B212" s="32"/>
      <c r="C212" s="33">
        <v>44860</v>
      </c>
      <c r="D212" s="32">
        <v>15158.1</v>
      </c>
    </row>
    <row r="213" spans="2:4" ht="14.5" x14ac:dyDescent="0.35">
      <c r="B213" s="32"/>
      <c r="C213" s="33">
        <v>44861</v>
      </c>
      <c r="D213" s="32">
        <v>15244.25</v>
      </c>
    </row>
    <row r="214" spans="2:4" ht="14.5" x14ac:dyDescent="0.35">
      <c r="B214" s="32"/>
      <c r="C214" s="33">
        <v>44862</v>
      </c>
      <c r="D214" s="32">
        <v>15241.6</v>
      </c>
    </row>
    <row r="215" spans="2:4" ht="14.5" x14ac:dyDescent="0.35">
      <c r="B215" s="32"/>
      <c r="C215" s="33">
        <v>44865</v>
      </c>
      <c r="D215" s="32">
        <v>15424</v>
      </c>
    </row>
    <row r="216" spans="2:4" ht="14.5" x14ac:dyDescent="0.35">
      <c r="B216" s="32"/>
      <c r="C216" s="33">
        <v>44866</v>
      </c>
      <c r="D216" s="32">
        <v>15537.4</v>
      </c>
    </row>
    <row r="217" spans="2:4" ht="14.5" x14ac:dyDescent="0.35">
      <c r="B217" s="32"/>
      <c r="C217" s="33">
        <v>44867</v>
      </c>
      <c r="D217" s="32">
        <v>15497.55</v>
      </c>
    </row>
    <row r="218" spans="2:4" ht="14.5" x14ac:dyDescent="0.35">
      <c r="B218" s="32"/>
      <c r="C218" s="33">
        <v>44868</v>
      </c>
      <c r="D218" s="32">
        <v>15484.7</v>
      </c>
    </row>
    <row r="219" spans="2:4" ht="14.5" x14ac:dyDescent="0.35">
      <c r="B219" s="32"/>
      <c r="C219" s="33">
        <v>44869</v>
      </c>
      <c r="D219" s="32">
        <v>15530.85</v>
      </c>
    </row>
    <row r="220" spans="2:4" ht="14.5" x14ac:dyDescent="0.35">
      <c r="B220" s="32"/>
      <c r="C220" s="33">
        <v>44872</v>
      </c>
      <c r="D220" s="32">
        <v>15615.15</v>
      </c>
    </row>
    <row r="221" spans="2:4" ht="14.5" x14ac:dyDescent="0.35">
      <c r="B221" s="32"/>
      <c r="C221" s="33">
        <v>44873</v>
      </c>
      <c r="D221" s="32">
        <v>15615.15</v>
      </c>
    </row>
    <row r="222" spans="2:4" ht="14.5" x14ac:dyDescent="0.35">
      <c r="B222" s="32"/>
      <c r="C222" s="33">
        <v>44874</v>
      </c>
      <c r="D222" s="32">
        <v>15567.25</v>
      </c>
    </row>
    <row r="223" spans="2:4" ht="14.5" x14ac:dyDescent="0.35">
      <c r="B223" s="32"/>
      <c r="C223" s="33">
        <v>44875</v>
      </c>
      <c r="D223" s="32">
        <v>15440</v>
      </c>
    </row>
    <row r="224" spans="2:4" ht="14.5" x14ac:dyDescent="0.35">
      <c r="B224" s="32"/>
      <c r="C224" s="33">
        <v>44876</v>
      </c>
      <c r="D224" s="32">
        <v>15649.1</v>
      </c>
    </row>
    <row r="225" spans="2:4" ht="14.5" x14ac:dyDescent="0.35">
      <c r="B225" s="32"/>
      <c r="C225" s="33">
        <v>44879</v>
      </c>
      <c r="D225" s="32">
        <v>15650.2</v>
      </c>
    </row>
    <row r="226" spans="2:4" ht="14.5" x14ac:dyDescent="0.35">
      <c r="B226" s="32"/>
      <c r="C226" s="33">
        <v>44880</v>
      </c>
      <c r="D226" s="32">
        <v>15693.9</v>
      </c>
    </row>
    <row r="227" spans="2:4" ht="14.5" x14ac:dyDescent="0.35">
      <c r="B227" s="32"/>
      <c r="C227" s="33">
        <v>44881</v>
      </c>
      <c r="D227" s="32">
        <v>15663.3</v>
      </c>
    </row>
    <row r="228" spans="2:4" ht="14.5" x14ac:dyDescent="0.35">
      <c r="B228" s="32"/>
      <c r="C228" s="33">
        <v>44882</v>
      </c>
      <c r="D228" s="32">
        <v>15597.25</v>
      </c>
    </row>
    <row r="229" spans="2:4" ht="14.5" x14ac:dyDescent="0.35">
      <c r="B229" s="32"/>
      <c r="C229" s="33">
        <v>44883</v>
      </c>
      <c r="D229" s="32">
        <v>15550.85</v>
      </c>
    </row>
    <row r="230" spans="2:4" ht="14.5" x14ac:dyDescent="0.35">
      <c r="B230" s="32"/>
      <c r="C230" s="33">
        <v>44886</v>
      </c>
      <c r="D230" s="32">
        <v>15453.8</v>
      </c>
    </row>
    <row r="231" spans="2:4" ht="14.5" x14ac:dyDescent="0.35">
      <c r="B231" s="32"/>
      <c r="C231" s="33">
        <v>44887</v>
      </c>
      <c r="D231" s="32">
        <v>15509.2</v>
      </c>
    </row>
    <row r="232" spans="2:4" ht="14.5" x14ac:dyDescent="0.35">
      <c r="B232" s="32"/>
      <c r="C232" s="33">
        <v>44888</v>
      </c>
      <c r="D232" s="32">
        <v>15538.15</v>
      </c>
    </row>
    <row r="233" spans="2:4" ht="14.5" x14ac:dyDescent="0.35">
      <c r="B233" s="32"/>
      <c r="C233" s="33">
        <v>44889</v>
      </c>
      <c r="D233" s="32">
        <v>15680.8</v>
      </c>
    </row>
    <row r="234" spans="2:4" ht="14.5" x14ac:dyDescent="0.35">
      <c r="B234" s="32"/>
      <c r="C234" s="33">
        <v>44890</v>
      </c>
      <c r="D234" s="32">
        <v>15727.25</v>
      </c>
    </row>
    <row r="235" spans="2:4" ht="14.5" x14ac:dyDescent="0.35">
      <c r="B235" s="32"/>
      <c r="C235" s="33">
        <v>44893</v>
      </c>
      <c r="D235" s="32">
        <v>15784.45</v>
      </c>
    </row>
    <row r="236" spans="2:4" ht="14.5" x14ac:dyDescent="0.35">
      <c r="B236" s="32"/>
      <c r="C236" s="33">
        <v>44894</v>
      </c>
      <c r="D236" s="32">
        <v>15812.45</v>
      </c>
    </row>
    <row r="237" spans="2:4" ht="14.5" x14ac:dyDescent="0.35">
      <c r="B237" s="32"/>
      <c r="C237" s="33">
        <v>44895</v>
      </c>
      <c r="D237" s="32">
        <v>15946.15</v>
      </c>
    </row>
    <row r="238" spans="2:4" ht="14.5" x14ac:dyDescent="0.35">
      <c r="B238" s="32"/>
      <c r="C238" s="33">
        <v>44896</v>
      </c>
      <c r="D238" s="32">
        <v>16003.95</v>
      </c>
    </row>
    <row r="239" spans="2:4" ht="14.5" x14ac:dyDescent="0.35">
      <c r="B239" s="32"/>
      <c r="C239" s="33">
        <v>44897</v>
      </c>
      <c r="D239" s="32">
        <v>15963.5</v>
      </c>
    </row>
    <row r="240" spans="2:4" ht="14.5" x14ac:dyDescent="0.35">
      <c r="B240" s="32"/>
      <c r="C240" s="33">
        <v>44900</v>
      </c>
      <c r="D240" s="32">
        <v>15967.2</v>
      </c>
    </row>
    <row r="241" spans="2:4" ht="14.5" x14ac:dyDescent="0.35">
      <c r="B241" s="32"/>
      <c r="C241" s="33">
        <v>44901</v>
      </c>
      <c r="D241" s="32">
        <v>15922.85</v>
      </c>
    </row>
    <row r="242" spans="2:4" ht="14.5" x14ac:dyDescent="0.35">
      <c r="B242" s="32"/>
      <c r="C242" s="33">
        <v>44902</v>
      </c>
      <c r="D242" s="32">
        <v>15862</v>
      </c>
    </row>
    <row r="243" spans="2:4" ht="14.5" x14ac:dyDescent="0.35">
      <c r="B243" s="32"/>
      <c r="C243" s="33">
        <v>44903</v>
      </c>
      <c r="D243" s="32">
        <v>15911.1</v>
      </c>
    </row>
    <row r="244" spans="2:4" ht="14.5" x14ac:dyDescent="0.35">
      <c r="B244" s="32"/>
      <c r="C244" s="33">
        <v>44904</v>
      </c>
      <c r="D244" s="32">
        <v>15812.75</v>
      </c>
    </row>
    <row r="245" spans="2:4" ht="14.5" x14ac:dyDescent="0.35">
      <c r="B245" s="32"/>
      <c r="C245" s="33">
        <v>44907</v>
      </c>
      <c r="D245" s="32">
        <v>15828</v>
      </c>
    </row>
    <row r="246" spans="2:4" ht="14.5" x14ac:dyDescent="0.35">
      <c r="B246" s="32"/>
      <c r="C246" s="33">
        <v>44908</v>
      </c>
      <c r="D246" s="32">
        <v>15904.5</v>
      </c>
    </row>
    <row r="247" spans="2:4" ht="14.5" x14ac:dyDescent="0.35">
      <c r="B247" s="32"/>
      <c r="C247" s="33">
        <v>44909</v>
      </c>
      <c r="D247" s="32">
        <v>15963.8</v>
      </c>
    </row>
    <row r="248" spans="2:4" ht="14.5" x14ac:dyDescent="0.35">
      <c r="B248" s="32"/>
      <c r="C248" s="33">
        <v>44910</v>
      </c>
      <c r="D248" s="32">
        <v>15783.8</v>
      </c>
    </row>
    <row r="249" spans="2:4" ht="14.5" x14ac:dyDescent="0.35">
      <c r="B249" s="32"/>
      <c r="C249" s="33">
        <v>44911</v>
      </c>
      <c r="D249" s="32">
        <v>15636.35</v>
      </c>
    </row>
    <row r="250" spans="2:4" ht="14.5" x14ac:dyDescent="0.35">
      <c r="B250" s="32"/>
      <c r="C250" s="33">
        <v>44914</v>
      </c>
      <c r="D250" s="32">
        <v>15755.2</v>
      </c>
    </row>
    <row r="251" spans="2:4" ht="14.5" x14ac:dyDescent="0.35">
      <c r="B251" s="32"/>
      <c r="C251" s="33">
        <v>44915</v>
      </c>
      <c r="D251" s="32">
        <v>15726.2</v>
      </c>
    </row>
    <row r="252" spans="2:4" ht="14.5" x14ac:dyDescent="0.35">
      <c r="B252" s="32"/>
      <c r="C252" s="33">
        <v>44916</v>
      </c>
      <c r="D252" s="32">
        <v>15527.55</v>
      </c>
    </row>
    <row r="253" spans="2:4" ht="14.5" x14ac:dyDescent="0.35">
      <c r="B253" s="32"/>
      <c r="C253" s="33">
        <v>44917</v>
      </c>
      <c r="D253" s="32">
        <v>15431.5</v>
      </c>
    </row>
    <row r="254" spans="2:4" ht="14.5" x14ac:dyDescent="0.35">
      <c r="B254" s="32"/>
      <c r="C254" s="33">
        <v>44918</v>
      </c>
      <c r="D254" s="32">
        <v>15046</v>
      </c>
    </row>
    <row r="255" spans="2:4" ht="14.5" x14ac:dyDescent="0.35">
      <c r="B255" s="32"/>
      <c r="C255" s="33">
        <v>44921</v>
      </c>
      <c r="D255" s="32">
        <v>15298.55</v>
      </c>
    </row>
    <row r="256" spans="2:4" ht="14.5" x14ac:dyDescent="0.35">
      <c r="B256" s="32"/>
      <c r="C256" s="33">
        <v>44922</v>
      </c>
      <c r="D256" s="32">
        <v>15418.35</v>
      </c>
    </row>
    <row r="257" spans="2:4" ht="14.5" x14ac:dyDescent="0.35">
      <c r="B257" s="32"/>
      <c r="C257" s="33">
        <v>44923</v>
      </c>
      <c r="D257" s="32">
        <v>15432.8</v>
      </c>
    </row>
    <row r="258" spans="2:4" ht="14.5" x14ac:dyDescent="0.35">
      <c r="B258" s="32"/>
      <c r="C258" s="33">
        <v>44924</v>
      </c>
      <c r="D258" s="32">
        <v>15485.2</v>
      </c>
    </row>
    <row r="259" spans="2:4" ht="14.5" x14ac:dyDescent="0.35">
      <c r="B259" s="32"/>
      <c r="C259" s="33">
        <v>44925</v>
      </c>
      <c r="D259" s="32">
        <v>15448.85</v>
      </c>
    </row>
    <row r="260" spans="2:4" ht="14.5" x14ac:dyDescent="0.35">
      <c r="B260" s="32"/>
      <c r="C260" s="33">
        <v>44928</v>
      </c>
      <c r="D260" s="32">
        <v>15523.65</v>
      </c>
    </row>
    <row r="261" spans="2:4" ht="14.5" x14ac:dyDescent="0.35">
      <c r="B261" s="32"/>
      <c r="C261" s="33">
        <v>44929</v>
      </c>
      <c r="D261" s="32">
        <v>15557.8</v>
      </c>
    </row>
    <row r="262" spans="2:4" ht="14.5" x14ac:dyDescent="0.35">
      <c r="B262" s="32"/>
      <c r="C262" s="33">
        <v>44930</v>
      </c>
      <c r="D262" s="32">
        <v>15393</v>
      </c>
    </row>
    <row r="263" spans="2:4" ht="14.5" x14ac:dyDescent="0.35">
      <c r="B263" s="32"/>
      <c r="C263" s="33">
        <v>44931</v>
      </c>
      <c r="D263" s="32">
        <v>15386.2</v>
      </c>
    </row>
    <row r="264" spans="2:4" ht="14.5" x14ac:dyDescent="0.35">
      <c r="B264" s="32"/>
      <c r="C264" s="33">
        <v>44932</v>
      </c>
      <c r="D264" s="32">
        <v>15272</v>
      </c>
    </row>
    <row r="265" spans="2:4" ht="14.5" x14ac:dyDescent="0.35">
      <c r="B265" s="32"/>
      <c r="C265" s="33">
        <v>44935</v>
      </c>
      <c r="D265" s="32">
        <v>15450.1</v>
      </c>
    </row>
    <row r="266" spans="2:4" ht="14.5" x14ac:dyDescent="0.35">
      <c r="B266" s="32"/>
      <c r="C266" s="33">
        <v>44936</v>
      </c>
      <c r="D266" s="32">
        <v>15325.25</v>
      </c>
    </row>
    <row r="267" spans="2:4" ht="14.5" x14ac:dyDescent="0.35">
      <c r="B267" s="32"/>
      <c r="C267" s="33">
        <v>44937</v>
      </c>
      <c r="D267" s="32">
        <v>15301.35</v>
      </c>
    </row>
    <row r="268" spans="2:4" ht="14.5" x14ac:dyDescent="0.35">
      <c r="B268" s="32"/>
      <c r="C268" s="33">
        <v>44938</v>
      </c>
      <c r="D268" s="32">
        <v>15279.6</v>
      </c>
    </row>
    <row r="269" spans="2:4" ht="14.5" x14ac:dyDescent="0.35">
      <c r="B269" s="32"/>
      <c r="C269" s="33">
        <v>44939</v>
      </c>
      <c r="D269" s="32">
        <v>15346.1</v>
      </c>
    </row>
    <row r="270" spans="2:4" ht="14.5" x14ac:dyDescent="0.35">
      <c r="B270" s="32"/>
      <c r="C270" s="33">
        <v>44942</v>
      </c>
      <c r="D270" s="32">
        <v>15305.45</v>
      </c>
    </row>
    <row r="271" spans="2:4" ht="14.5" x14ac:dyDescent="0.35">
      <c r="B271" s="32"/>
      <c r="C271" s="33">
        <v>44943</v>
      </c>
      <c r="D271" s="32">
        <v>15396.15</v>
      </c>
    </row>
    <row r="272" spans="2:4" ht="14.5" x14ac:dyDescent="0.35">
      <c r="B272" s="32"/>
      <c r="C272" s="33">
        <v>44944</v>
      </c>
      <c r="D272" s="32">
        <v>15466.35</v>
      </c>
    </row>
    <row r="273" spans="2:4" ht="14.5" x14ac:dyDescent="0.35">
      <c r="B273" s="32"/>
      <c r="C273" s="33">
        <v>44945</v>
      </c>
      <c r="D273" s="32">
        <v>15419.7</v>
      </c>
    </row>
    <row r="274" spans="2:4" ht="14.5" x14ac:dyDescent="0.35">
      <c r="B274" s="32"/>
      <c r="C274" s="33">
        <v>44946</v>
      </c>
      <c r="D274" s="32">
        <v>15347.9</v>
      </c>
    </row>
    <row r="275" spans="2:4" ht="14.5" x14ac:dyDescent="0.35">
      <c r="B275" s="32"/>
      <c r="C275" s="33">
        <v>44949</v>
      </c>
      <c r="D275" s="32">
        <v>15347.9</v>
      </c>
    </row>
    <row r="276" spans="2:4" ht="14.5" x14ac:dyDescent="0.35">
      <c r="B276" s="32"/>
      <c r="C276" s="33">
        <v>44950</v>
      </c>
      <c r="D276" s="32">
        <v>15388.55</v>
      </c>
    </row>
    <row r="277" spans="2:4" ht="14.5" x14ac:dyDescent="0.35">
      <c r="B277" s="32"/>
      <c r="C277" s="33">
        <v>44951</v>
      </c>
      <c r="D277" s="32">
        <v>15171.95</v>
      </c>
    </row>
    <row r="278" spans="2:4" ht="14.5" x14ac:dyDescent="0.35">
      <c r="B278" s="32"/>
      <c r="C278" s="33">
        <v>44952</v>
      </c>
      <c r="D278" s="32">
        <v>15171.95</v>
      </c>
    </row>
    <row r="279" spans="2:4" ht="14.5" x14ac:dyDescent="0.35">
      <c r="B279" s="32"/>
      <c r="C279" s="33">
        <v>44953</v>
      </c>
      <c r="D279" s="32">
        <v>14874.75</v>
      </c>
    </row>
    <row r="280" spans="2:4" ht="14.5" x14ac:dyDescent="0.35">
      <c r="B280" s="32"/>
      <c r="C280" s="33">
        <v>44956</v>
      </c>
      <c r="D280" s="32">
        <v>14854.2</v>
      </c>
    </row>
    <row r="281" spans="2:4" ht="14.5" x14ac:dyDescent="0.35">
      <c r="B281" s="32"/>
      <c r="C281" s="33">
        <v>44957</v>
      </c>
      <c r="D281" s="32">
        <v>14935.5</v>
      </c>
    </row>
    <row r="282" spans="2:4" ht="14.5" x14ac:dyDescent="0.35">
      <c r="B282" s="32"/>
      <c r="C282" s="33">
        <v>44958</v>
      </c>
      <c r="D282" s="32">
        <v>14847.65</v>
      </c>
    </row>
    <row r="283" spans="2:4" ht="14.5" x14ac:dyDescent="0.35">
      <c r="B283" s="32"/>
      <c r="C283" s="33">
        <v>44959</v>
      </c>
      <c r="D283" s="32">
        <v>14839.4</v>
      </c>
    </row>
    <row r="284" spans="2:4" ht="14.5" x14ac:dyDescent="0.35">
      <c r="B284" s="32"/>
      <c r="C284" s="33">
        <v>44960</v>
      </c>
      <c r="D284" s="32">
        <v>14962.35</v>
      </c>
    </row>
    <row r="285" spans="2:4" ht="14.5" x14ac:dyDescent="0.35">
      <c r="B285" s="32"/>
      <c r="C285" s="33">
        <v>44963</v>
      </c>
      <c r="D285" s="32">
        <v>14934.15</v>
      </c>
    </row>
    <row r="286" spans="2:4" ht="14.5" x14ac:dyDescent="0.35">
      <c r="B286" s="32"/>
      <c r="C286" s="33">
        <v>44964</v>
      </c>
      <c r="D286" s="32">
        <v>14902.2</v>
      </c>
    </row>
    <row r="287" spans="2:4" ht="14.5" x14ac:dyDescent="0.35">
      <c r="B287" s="32"/>
      <c r="C287" s="33">
        <v>44965</v>
      </c>
      <c r="D287" s="32">
        <v>15028.3</v>
      </c>
    </row>
    <row r="288" spans="2:4" ht="14.5" x14ac:dyDescent="0.35">
      <c r="B288" s="32"/>
      <c r="C288" s="33">
        <v>44966</v>
      </c>
      <c r="D288" s="32">
        <v>15030.1</v>
      </c>
    </row>
    <row r="289" spans="2:4" ht="14.5" x14ac:dyDescent="0.35">
      <c r="B289" s="32"/>
      <c r="C289" s="33">
        <v>44967</v>
      </c>
      <c r="D289" s="32">
        <v>15015.85</v>
      </c>
    </row>
    <row r="290" spans="2:4" ht="14.5" x14ac:dyDescent="0.35">
      <c r="B290" s="32"/>
      <c r="C290" s="33">
        <v>44970</v>
      </c>
      <c r="D290" s="32">
        <v>14900.5</v>
      </c>
    </row>
    <row r="291" spans="2:4" ht="14.5" x14ac:dyDescent="0.35">
      <c r="B291" s="32"/>
      <c r="C291" s="33">
        <v>44971</v>
      </c>
      <c r="D291" s="32">
        <v>14968.9</v>
      </c>
    </row>
    <row r="292" spans="2:4" ht="14.5" x14ac:dyDescent="0.35">
      <c r="B292" s="32"/>
      <c r="C292" s="33">
        <v>44972</v>
      </c>
      <c r="D292" s="32">
        <v>15039.65</v>
      </c>
    </row>
    <row r="293" spans="2:4" ht="14.5" x14ac:dyDescent="0.35">
      <c r="B293" s="32"/>
      <c r="C293" s="33">
        <v>44973</v>
      </c>
      <c r="D293" s="32">
        <v>15083.75</v>
      </c>
    </row>
    <row r="294" spans="2:4" ht="14.5" x14ac:dyDescent="0.35">
      <c r="B294" s="32"/>
      <c r="C294" s="33">
        <v>44974</v>
      </c>
      <c r="D294" s="32">
        <v>15003.95</v>
      </c>
    </row>
    <row r="295" spans="2:4" ht="14.5" x14ac:dyDescent="0.35">
      <c r="B295" s="32"/>
      <c r="C295" s="33">
        <v>44977</v>
      </c>
      <c r="D295" s="32">
        <v>14938.65</v>
      </c>
    </row>
    <row r="296" spans="2:4" ht="14.5" x14ac:dyDescent="0.35">
      <c r="B296" s="32"/>
      <c r="C296" s="33">
        <v>44978</v>
      </c>
      <c r="D296" s="32">
        <v>14913.95</v>
      </c>
    </row>
    <row r="297" spans="2:4" ht="14.5" x14ac:dyDescent="0.35">
      <c r="B297" s="32"/>
      <c r="C297" s="33">
        <v>44979</v>
      </c>
      <c r="D297" s="32">
        <v>14701.9</v>
      </c>
    </row>
    <row r="298" spans="2:4" ht="14.5" x14ac:dyDescent="0.35">
      <c r="B298" s="32"/>
      <c r="C298" s="33">
        <v>44980</v>
      </c>
      <c r="D298" s="32">
        <v>14666.75</v>
      </c>
    </row>
    <row r="299" spans="2:4" ht="14.5" x14ac:dyDescent="0.35">
      <c r="B299" s="32"/>
      <c r="C299" s="33">
        <v>44981</v>
      </c>
      <c r="D299" s="32">
        <v>14630.45</v>
      </c>
    </row>
    <row r="300" spans="2:4" ht="14.5" x14ac:dyDescent="0.35">
      <c r="B300" s="32"/>
      <c r="C300" s="33">
        <v>44984</v>
      </c>
      <c r="D300" s="32">
        <v>14548.7</v>
      </c>
    </row>
    <row r="301" spans="2:4" ht="14.5" x14ac:dyDescent="0.35">
      <c r="B301" s="32"/>
      <c r="C301" s="33">
        <v>44985</v>
      </c>
      <c r="D301" s="32">
        <v>14518.75</v>
      </c>
    </row>
    <row r="302" spans="2:4" ht="14.5" x14ac:dyDescent="0.35">
      <c r="B302" s="32"/>
      <c r="C302" s="33">
        <v>44986</v>
      </c>
      <c r="D302" s="32">
        <v>14664.85</v>
      </c>
    </row>
    <row r="303" spans="2:4" ht="14.5" x14ac:dyDescent="0.35">
      <c r="B303" s="32"/>
      <c r="C303" s="33">
        <v>44987</v>
      </c>
      <c r="D303" s="32">
        <v>14587.25</v>
      </c>
    </row>
    <row r="304" spans="2:4" ht="14.5" x14ac:dyDescent="0.35">
      <c r="B304" s="32"/>
      <c r="C304" s="33">
        <v>44988</v>
      </c>
      <c r="D304" s="32">
        <v>14774.75</v>
      </c>
    </row>
    <row r="305" spans="2:4" ht="14.5" x14ac:dyDescent="0.35">
      <c r="B305" s="32"/>
      <c r="C305" s="33">
        <v>44991</v>
      </c>
      <c r="D305" s="32">
        <v>14881</v>
      </c>
    </row>
    <row r="306" spans="2:4" ht="14.5" x14ac:dyDescent="0.35">
      <c r="B306" s="32"/>
      <c r="C306" s="33">
        <v>44992</v>
      </c>
      <c r="D306" s="32">
        <v>14881</v>
      </c>
    </row>
    <row r="307" spans="2:4" ht="14.5" x14ac:dyDescent="0.35">
      <c r="B307" s="32"/>
      <c r="C307" s="33">
        <v>44993</v>
      </c>
      <c r="D307" s="32">
        <v>14921.95</v>
      </c>
    </row>
    <row r="308" spans="2:4" ht="14.5" x14ac:dyDescent="0.35">
      <c r="B308" s="32"/>
      <c r="C308" s="33">
        <v>44994</v>
      </c>
      <c r="D308" s="32">
        <v>14803.95</v>
      </c>
    </row>
    <row r="309" spans="2:4" ht="14.5" x14ac:dyDescent="0.35">
      <c r="B309" s="32"/>
      <c r="C309" s="33">
        <v>44995</v>
      </c>
      <c r="D309" s="32">
        <v>14679.85</v>
      </c>
    </row>
    <row r="310" spans="2:4" ht="14.5" x14ac:dyDescent="0.35">
      <c r="B310" s="32"/>
      <c r="C310" s="33">
        <v>44998</v>
      </c>
      <c r="D310" s="32">
        <v>14454.45</v>
      </c>
    </row>
    <row r="311" spans="2:4" ht="14.5" x14ac:dyDescent="0.35">
      <c r="B311" s="32"/>
      <c r="C311" s="33">
        <v>44999</v>
      </c>
      <c r="D311" s="32">
        <v>14358.55</v>
      </c>
    </row>
    <row r="312" spans="2:4" ht="14.5" x14ac:dyDescent="0.35">
      <c r="B312" s="32"/>
      <c r="C312" s="33">
        <v>45000</v>
      </c>
      <c r="D312" s="32">
        <v>14320.3</v>
      </c>
    </row>
    <row r="313" spans="2:4" ht="14.5" x14ac:dyDescent="0.35">
      <c r="B313" s="32"/>
      <c r="C313" s="33">
        <v>45001</v>
      </c>
      <c r="D313" s="32">
        <v>14330.35</v>
      </c>
    </row>
    <row r="314" spans="2:4" ht="14.5" x14ac:dyDescent="0.35">
      <c r="B314" s="32"/>
      <c r="C314" s="33">
        <v>45002</v>
      </c>
      <c r="D314" s="32">
        <v>14420.85</v>
      </c>
    </row>
    <row r="315" spans="2:4" ht="14.5" x14ac:dyDescent="0.35">
      <c r="B315" s="32"/>
      <c r="C315" s="33">
        <v>45005</v>
      </c>
      <c r="D315" s="32">
        <v>14317.1</v>
      </c>
    </row>
    <row r="316" spans="2:4" ht="14.5" x14ac:dyDescent="0.35">
      <c r="B316" s="32"/>
      <c r="C316" s="33">
        <v>45006</v>
      </c>
      <c r="D316" s="32">
        <v>14411.3</v>
      </c>
    </row>
    <row r="317" spans="2:4" ht="14.5" x14ac:dyDescent="0.35">
      <c r="B317" s="32"/>
      <c r="C317" s="33">
        <v>45007</v>
      </c>
      <c r="D317" s="32">
        <v>14460</v>
      </c>
    </row>
    <row r="318" spans="2:4" ht="14.5" x14ac:dyDescent="0.35">
      <c r="B318" s="32"/>
      <c r="C318" s="33">
        <v>45008</v>
      </c>
      <c r="D318" s="32">
        <v>14403.6</v>
      </c>
    </row>
    <row r="319" spans="2:4" ht="14.5" x14ac:dyDescent="0.35">
      <c r="B319" s="32"/>
      <c r="C319" s="33">
        <v>45009</v>
      </c>
      <c r="D319" s="32">
        <v>14279</v>
      </c>
    </row>
    <row r="320" spans="2:4" ht="14.5" x14ac:dyDescent="0.35">
      <c r="B320" s="32"/>
      <c r="C320" s="33">
        <v>45012</v>
      </c>
      <c r="D320" s="32">
        <v>14262.7</v>
      </c>
    </row>
    <row r="321" spans="2:4" ht="14.5" x14ac:dyDescent="0.35">
      <c r="B321" s="32"/>
      <c r="C321" s="33">
        <v>45013</v>
      </c>
      <c r="D321" s="32">
        <v>14211.8</v>
      </c>
    </row>
    <row r="322" spans="2:4" ht="14.5" x14ac:dyDescent="0.35">
      <c r="B322" s="32"/>
      <c r="C322" s="33">
        <v>45014</v>
      </c>
      <c r="D322" s="32">
        <v>14345.6</v>
      </c>
    </row>
    <row r="323" spans="2:4" ht="14.5" x14ac:dyDescent="0.35">
      <c r="B323" s="32"/>
      <c r="C323" s="33">
        <v>45015</v>
      </c>
      <c r="D323" s="32">
        <v>14345.6</v>
      </c>
    </row>
    <row r="324" spans="2:4" ht="14.5" x14ac:dyDescent="0.35">
      <c r="B324" s="32"/>
      <c r="C324" s="33">
        <v>45016</v>
      </c>
      <c r="D324" s="32">
        <v>14557.85</v>
      </c>
    </row>
    <row r="325" spans="2:4" ht="14.5" x14ac:dyDescent="0.35">
      <c r="B325" s="32"/>
      <c r="C325" s="33">
        <v>45019</v>
      </c>
      <c r="D325" s="32">
        <v>14601.95</v>
      </c>
    </row>
    <row r="326" spans="2:4" ht="14.5" x14ac:dyDescent="0.35">
      <c r="B326" s="32"/>
      <c r="C326" s="33">
        <v>45020</v>
      </c>
      <c r="D326" s="32">
        <v>14601.95</v>
      </c>
    </row>
    <row r="327" spans="2:4" ht="14.5" x14ac:dyDescent="0.35">
      <c r="B327" s="32"/>
      <c r="C327" s="33">
        <v>45021</v>
      </c>
      <c r="D327" s="32">
        <v>14709.4</v>
      </c>
    </row>
    <row r="328" spans="2:4" ht="14.5" x14ac:dyDescent="0.35">
      <c r="B328" s="32"/>
      <c r="C328" s="33">
        <v>45022</v>
      </c>
      <c r="D328" s="32">
        <v>14759.2</v>
      </c>
    </row>
    <row r="329" spans="2:4" ht="14.5" x14ac:dyDescent="0.35">
      <c r="B329" s="32"/>
      <c r="C329" s="33">
        <v>45023</v>
      </c>
      <c r="D329" s="32">
        <v>14759.2</v>
      </c>
    </row>
    <row r="330" spans="2:4" ht="14.5" x14ac:dyDescent="0.35">
      <c r="B330" s="32"/>
      <c r="C330" s="33">
        <v>45026</v>
      </c>
      <c r="D330" s="32">
        <v>14790.55</v>
      </c>
    </row>
    <row r="331" spans="2:4" ht="14.5" x14ac:dyDescent="0.35">
      <c r="B331" s="32"/>
      <c r="C331" s="33">
        <v>45027</v>
      </c>
      <c r="D331" s="32">
        <v>14867.25</v>
      </c>
    </row>
    <row r="332" spans="2:4" ht="14.5" x14ac:dyDescent="0.35">
      <c r="B332" s="32"/>
      <c r="C332" s="33">
        <v>45028</v>
      </c>
      <c r="D332" s="32">
        <v>14941.55</v>
      </c>
    </row>
    <row r="333" spans="2:4" ht="14.5" x14ac:dyDescent="0.35">
      <c r="B333" s="32"/>
      <c r="C333" s="33">
        <v>45029</v>
      </c>
      <c r="D333" s="32">
        <v>14954.25</v>
      </c>
    </row>
    <row r="334" spans="2:4" ht="14.5" x14ac:dyDescent="0.35">
      <c r="B334" s="32"/>
      <c r="C334" s="33">
        <v>45030</v>
      </c>
      <c r="D334" s="32">
        <v>14954.25</v>
      </c>
    </row>
    <row r="335" spans="2:4" ht="14.5" x14ac:dyDescent="0.35">
      <c r="B335" s="32"/>
      <c r="C335" s="33">
        <v>45033</v>
      </c>
      <c r="D335" s="32">
        <v>14904.3</v>
      </c>
    </row>
    <row r="336" spans="2:4" ht="14.5" x14ac:dyDescent="0.35">
      <c r="B336" s="32"/>
      <c r="C336" s="33">
        <v>45034</v>
      </c>
      <c r="D336" s="32">
        <v>14897</v>
      </c>
    </row>
    <row r="337" spans="2:4" ht="14.5" x14ac:dyDescent="0.35">
      <c r="B337" s="32"/>
      <c r="C337" s="33">
        <v>45035</v>
      </c>
      <c r="D337" s="32">
        <v>14856.9</v>
      </c>
    </row>
    <row r="338" spans="2:4" ht="14.5" x14ac:dyDescent="0.35">
      <c r="B338" s="32"/>
      <c r="C338" s="33">
        <v>45036</v>
      </c>
      <c r="D338" s="32">
        <v>14861.75</v>
      </c>
    </row>
    <row r="339" spans="2:4" ht="14.5" x14ac:dyDescent="0.35">
      <c r="B339" s="32"/>
      <c r="C339" s="33">
        <v>45037</v>
      </c>
      <c r="D339" s="32">
        <v>14847.1</v>
      </c>
    </row>
    <row r="340" spans="2:4" ht="14.5" x14ac:dyDescent="0.35">
      <c r="B340" s="32"/>
      <c r="C340" s="33">
        <v>45040</v>
      </c>
      <c r="D340" s="32">
        <v>14930.15</v>
      </c>
    </row>
    <row r="341" spans="2:4" ht="14.5" x14ac:dyDescent="0.35">
      <c r="B341" s="32"/>
      <c r="C341" s="33">
        <v>45041</v>
      </c>
      <c r="D341" s="32">
        <v>14955.7</v>
      </c>
    </row>
    <row r="342" spans="2:4" ht="14.5" x14ac:dyDescent="0.35">
      <c r="B342" s="32"/>
      <c r="C342" s="33">
        <v>45042</v>
      </c>
      <c r="D342" s="32">
        <v>14994.4</v>
      </c>
    </row>
    <row r="343" spans="2:4" ht="14.5" x14ac:dyDescent="0.35">
      <c r="B343" s="32"/>
      <c r="C343" s="33">
        <v>45043</v>
      </c>
      <c r="D343" s="32">
        <v>15075.05</v>
      </c>
    </row>
    <row r="344" spans="2:4" ht="14.5" x14ac:dyDescent="0.35">
      <c r="B344" s="32"/>
      <c r="C344" s="33">
        <v>45044</v>
      </c>
      <c r="D344" s="32">
        <v>15219.55</v>
      </c>
    </row>
    <row r="345" spans="2:4" ht="14.5" x14ac:dyDescent="0.35">
      <c r="B345" s="32"/>
      <c r="C345" s="33">
        <v>45047</v>
      </c>
      <c r="D345" s="32">
        <v>15219.55</v>
      </c>
    </row>
    <row r="346" spans="2:4" ht="14.5" x14ac:dyDescent="0.35">
      <c r="B346" s="32"/>
      <c r="C346" s="33">
        <v>45048</v>
      </c>
      <c r="D346" s="32">
        <v>15300.75</v>
      </c>
    </row>
    <row r="347" spans="2:4" ht="14.5" x14ac:dyDescent="0.35">
      <c r="B347" s="32"/>
      <c r="C347" s="33">
        <v>45049</v>
      </c>
      <c r="D347" s="32">
        <v>15276.4</v>
      </c>
    </row>
    <row r="348" spans="2:4" ht="14.5" x14ac:dyDescent="0.35">
      <c r="B348" s="32"/>
      <c r="C348" s="33">
        <v>45050</v>
      </c>
      <c r="D348" s="32">
        <v>15405.5</v>
      </c>
    </row>
    <row r="349" spans="2:4" ht="14.5" x14ac:dyDescent="0.35">
      <c r="B349" s="32"/>
      <c r="C349" s="33">
        <v>45051</v>
      </c>
      <c r="D349" s="32">
        <v>15278.6</v>
      </c>
    </row>
    <row r="350" spans="2:4" ht="14.5" x14ac:dyDescent="0.35">
      <c r="B350" s="32"/>
      <c r="C350" s="33">
        <v>45054</v>
      </c>
      <c r="D350" s="32">
        <v>15427.1</v>
      </c>
    </row>
    <row r="351" spans="2:4" ht="14.5" x14ac:dyDescent="0.35">
      <c r="B351" s="32"/>
      <c r="C351" s="33">
        <v>45055</v>
      </c>
      <c r="D351" s="32">
        <v>15420.6</v>
      </c>
    </row>
    <row r="352" spans="2:4" ht="14.5" x14ac:dyDescent="0.35">
      <c r="B352" s="32"/>
      <c r="C352" s="33">
        <v>45056</v>
      </c>
      <c r="D352" s="32">
        <v>15466.05</v>
      </c>
    </row>
    <row r="353" spans="2:4" ht="14.5" x14ac:dyDescent="0.35">
      <c r="B353" s="32"/>
      <c r="C353" s="33">
        <v>45057</v>
      </c>
      <c r="D353" s="32">
        <v>15484.05</v>
      </c>
    </row>
    <row r="354" spans="2:4" ht="14.5" x14ac:dyDescent="0.35">
      <c r="B354" s="32"/>
      <c r="C354" s="33">
        <v>45058</v>
      </c>
      <c r="D354" s="32">
        <v>15477.35</v>
      </c>
    </row>
    <row r="355" spans="2:4" ht="14.5" x14ac:dyDescent="0.35">
      <c r="B355" s="32"/>
      <c r="C355" s="33">
        <v>45061</v>
      </c>
      <c r="D355" s="32">
        <v>15549.7</v>
      </c>
    </row>
    <row r="356" spans="2:4" ht="14.5" x14ac:dyDescent="0.35">
      <c r="B356" s="32"/>
      <c r="C356" s="33">
        <v>45062</v>
      </c>
      <c r="D356" s="32">
        <v>15492.4</v>
      </c>
    </row>
    <row r="357" spans="2:4" ht="14.5" x14ac:dyDescent="0.35">
      <c r="B357" s="32"/>
      <c r="C357" s="33">
        <v>45063</v>
      </c>
      <c r="D357" s="32">
        <v>15426.35</v>
      </c>
    </row>
    <row r="358" spans="2:4" ht="14.5" x14ac:dyDescent="0.35">
      <c r="B358" s="32"/>
      <c r="C358" s="33">
        <v>45064</v>
      </c>
      <c r="D358" s="32">
        <v>15361.6</v>
      </c>
    </row>
    <row r="359" spans="2:4" ht="14.5" x14ac:dyDescent="0.35">
      <c r="B359" s="32"/>
      <c r="C359" s="33">
        <v>45065</v>
      </c>
      <c r="D359" s="32">
        <v>15407.55</v>
      </c>
    </row>
    <row r="360" spans="2:4" ht="14.5" x14ac:dyDescent="0.35">
      <c r="B360" s="32"/>
      <c r="C360" s="33">
        <v>45068</v>
      </c>
      <c r="D360" s="32">
        <v>15504</v>
      </c>
    </row>
    <row r="361" spans="2:4" ht="14.5" x14ac:dyDescent="0.35">
      <c r="B361" s="32"/>
      <c r="C361" s="33">
        <v>45069</v>
      </c>
      <c r="D361" s="32">
        <v>15544.75</v>
      </c>
    </row>
    <row r="362" spans="2:4" ht="14.5" x14ac:dyDescent="0.35">
      <c r="B362" s="32"/>
      <c r="C362" s="33">
        <v>45070</v>
      </c>
      <c r="D362" s="32">
        <v>15515.95</v>
      </c>
    </row>
    <row r="363" spans="2:4" ht="14.5" x14ac:dyDescent="0.35">
      <c r="B363" s="32"/>
      <c r="C363" s="33">
        <v>45071</v>
      </c>
      <c r="D363" s="32">
        <v>15555.25</v>
      </c>
    </row>
    <row r="364" spans="2:4" ht="14.5" x14ac:dyDescent="0.35">
      <c r="B364" s="32"/>
      <c r="C364" s="33">
        <v>45072</v>
      </c>
      <c r="D364" s="32">
        <v>15696.75</v>
      </c>
    </row>
    <row r="365" spans="2:4" ht="14.5" x14ac:dyDescent="0.35">
      <c r="B365" s="32"/>
      <c r="C365" s="33">
        <v>45075</v>
      </c>
      <c r="D365" s="32">
        <v>15772.35</v>
      </c>
    </row>
    <row r="366" spans="2:4" ht="14.5" x14ac:dyDescent="0.35">
      <c r="B366" s="32"/>
      <c r="C366" s="33">
        <v>45076</v>
      </c>
      <c r="D366" s="32">
        <v>15799.45</v>
      </c>
    </row>
    <row r="367" spans="2:4" ht="14.5" x14ac:dyDescent="0.35">
      <c r="B367" s="32"/>
      <c r="C367" s="33">
        <v>45077</v>
      </c>
      <c r="D367" s="32">
        <v>15766.4</v>
      </c>
    </row>
    <row r="368" spans="2:4" ht="14.5" x14ac:dyDescent="0.35">
      <c r="B368" s="32"/>
      <c r="C368" s="33">
        <v>45078</v>
      </c>
      <c r="D368" s="32">
        <v>15760.35</v>
      </c>
    </row>
    <row r="369" spans="2:4" ht="14.5" x14ac:dyDescent="0.35">
      <c r="B369" s="32"/>
      <c r="C369" s="33">
        <v>45079</v>
      </c>
      <c r="D369" s="32">
        <v>15811.2</v>
      </c>
    </row>
    <row r="370" spans="2:4" ht="14.5" x14ac:dyDescent="0.35">
      <c r="B370" s="32"/>
      <c r="C370" s="33">
        <v>45082</v>
      </c>
      <c r="D370" s="32">
        <v>15859.5</v>
      </c>
    </row>
    <row r="371" spans="2:4" ht="14.5" x14ac:dyDescent="0.35">
      <c r="B371" s="32"/>
      <c r="C371" s="33">
        <v>45083</v>
      </c>
      <c r="D371" s="32">
        <v>15878.4</v>
      </c>
    </row>
    <row r="372" spans="2:4" ht="14.5" x14ac:dyDescent="0.35">
      <c r="B372" s="32"/>
      <c r="C372" s="33">
        <v>45084</v>
      </c>
      <c r="D372" s="32">
        <v>16006.7</v>
      </c>
    </row>
    <row r="373" spans="2:4" ht="14.5" x14ac:dyDescent="0.35">
      <c r="B373" s="32"/>
      <c r="C373" s="33">
        <v>45085</v>
      </c>
      <c r="D373" s="32">
        <v>15921.05</v>
      </c>
    </row>
    <row r="374" spans="2:4" ht="14.5" x14ac:dyDescent="0.35">
      <c r="B374" s="32"/>
      <c r="C374" s="33">
        <v>45086</v>
      </c>
      <c r="D374" s="32">
        <v>15877.4</v>
      </c>
    </row>
    <row r="375" spans="2:4" ht="14.5" x14ac:dyDescent="0.35">
      <c r="B375" s="32"/>
      <c r="C375" s="33">
        <v>45089</v>
      </c>
      <c r="D375" s="32">
        <v>15929.1</v>
      </c>
    </row>
    <row r="376" spans="2:4" ht="14.5" x14ac:dyDescent="0.35">
      <c r="B376" s="32"/>
      <c r="C376" s="33">
        <v>45090</v>
      </c>
      <c r="D376" s="32">
        <v>16048.2</v>
      </c>
    </row>
    <row r="377" spans="2:4" ht="14.5" x14ac:dyDescent="0.35">
      <c r="B377" s="32"/>
      <c r="C377" s="33">
        <v>45091</v>
      </c>
      <c r="D377" s="32">
        <v>16084.05</v>
      </c>
    </row>
    <row r="378" spans="2:4" ht="14.5" x14ac:dyDescent="0.35">
      <c r="B378" s="32"/>
      <c r="C378" s="33">
        <v>45092</v>
      </c>
      <c r="D378" s="32">
        <v>16058.25</v>
      </c>
    </row>
    <row r="379" spans="2:4" ht="14.5" x14ac:dyDescent="0.35">
      <c r="B379" s="32"/>
      <c r="C379" s="33">
        <v>45093</v>
      </c>
      <c r="D379" s="32">
        <v>16181.45</v>
      </c>
    </row>
    <row r="380" spans="2:4" ht="14.5" x14ac:dyDescent="0.35">
      <c r="B380" s="32"/>
      <c r="C380" s="33">
        <v>45096</v>
      </c>
      <c r="D380" s="32">
        <v>16142.15</v>
      </c>
    </row>
    <row r="381" spans="2:4" ht="14.5" x14ac:dyDescent="0.35">
      <c r="B381" s="32"/>
      <c r="C381" s="33">
        <v>45097</v>
      </c>
      <c r="D381" s="32">
        <v>16199.95</v>
      </c>
    </row>
    <row r="382" spans="2:4" ht="14.5" x14ac:dyDescent="0.35">
      <c r="B382" s="32"/>
      <c r="C382" s="33">
        <v>45098</v>
      </c>
      <c r="D382" s="32">
        <v>16240.95</v>
      </c>
    </row>
    <row r="383" spans="2:4" ht="14.5" x14ac:dyDescent="0.35">
      <c r="B383" s="32"/>
      <c r="C383" s="33">
        <v>45099</v>
      </c>
      <c r="D383" s="32">
        <v>16140.8</v>
      </c>
    </row>
    <row r="384" spans="2:4" ht="14.5" x14ac:dyDescent="0.35">
      <c r="B384" s="32"/>
      <c r="C384" s="33">
        <v>45100</v>
      </c>
      <c r="D384" s="32">
        <v>16011.8</v>
      </c>
    </row>
    <row r="385" spans="2:4" ht="14.5" x14ac:dyDescent="0.35">
      <c r="B385" s="32"/>
      <c r="C385" s="33">
        <v>45103</v>
      </c>
      <c r="D385" s="32">
        <v>16066.15</v>
      </c>
    </row>
    <row r="386" spans="2:4" ht="14.5" x14ac:dyDescent="0.35">
      <c r="B386" s="32"/>
      <c r="C386" s="33">
        <v>45104</v>
      </c>
      <c r="D386" s="32">
        <v>16163.5</v>
      </c>
    </row>
    <row r="387" spans="2:4" ht="14.5" x14ac:dyDescent="0.35">
      <c r="B387" s="32"/>
      <c r="C387" s="33">
        <v>45105</v>
      </c>
      <c r="D387" s="32">
        <v>16277.2</v>
      </c>
    </row>
    <row r="388" spans="2:4" ht="14.5" x14ac:dyDescent="0.35">
      <c r="B388" s="32"/>
      <c r="C388" s="33">
        <v>45106</v>
      </c>
      <c r="D388" s="32">
        <v>16277.2</v>
      </c>
    </row>
    <row r="389" spans="2:4" ht="14.5" x14ac:dyDescent="0.35">
      <c r="B389" s="32"/>
      <c r="C389" s="33">
        <v>45107</v>
      </c>
      <c r="D389" s="32">
        <v>16430</v>
      </c>
    </row>
    <row r="390" spans="2:4" ht="14.5" x14ac:dyDescent="0.35">
      <c r="B390" s="32"/>
      <c r="C390" s="33">
        <v>45110</v>
      </c>
      <c r="D390" s="32">
        <v>16527.95</v>
      </c>
    </row>
    <row r="391" spans="2:4" ht="14.5" x14ac:dyDescent="0.35">
      <c r="B391" s="32"/>
      <c r="C391" s="33">
        <v>45111</v>
      </c>
      <c r="D391" s="32">
        <v>16556.05</v>
      </c>
    </row>
    <row r="392" spans="2:4" ht="14.5" x14ac:dyDescent="0.35">
      <c r="B392" s="32"/>
      <c r="C392" s="33">
        <v>45112</v>
      </c>
      <c r="D392" s="32">
        <v>16597.2</v>
      </c>
    </row>
    <row r="393" spans="2:4" ht="14.5" x14ac:dyDescent="0.35">
      <c r="B393" s="32"/>
      <c r="C393" s="33">
        <v>45113</v>
      </c>
      <c r="D393" s="32">
        <v>16695.05</v>
      </c>
    </row>
    <row r="394" spans="2:4" ht="14.5" x14ac:dyDescent="0.35">
      <c r="B394" s="32"/>
      <c r="C394" s="33">
        <v>45114</v>
      </c>
      <c r="D394" s="32">
        <v>16564.900000000001</v>
      </c>
    </row>
    <row r="395" spans="2:4" ht="14.5" x14ac:dyDescent="0.35">
      <c r="B395" s="32"/>
      <c r="C395" s="33">
        <v>45117</v>
      </c>
      <c r="D395" s="32">
        <v>16553.75</v>
      </c>
    </row>
    <row r="396" spans="2:4" ht="14.5" x14ac:dyDescent="0.35">
      <c r="B396" s="32"/>
      <c r="C396" s="33">
        <v>45118</v>
      </c>
      <c r="D396" s="32">
        <v>16648</v>
      </c>
    </row>
    <row r="397" spans="2:4" ht="14.5" x14ac:dyDescent="0.35">
      <c r="B397" s="32"/>
      <c r="C397" s="33">
        <v>45119</v>
      </c>
      <c r="D397" s="32">
        <v>16641.05</v>
      </c>
    </row>
    <row r="398" spans="2:4" ht="14.5" x14ac:dyDescent="0.35">
      <c r="B398" s="32"/>
      <c r="C398" s="33">
        <v>45120</v>
      </c>
      <c r="D398" s="32">
        <v>16623.900000000001</v>
      </c>
    </row>
    <row r="399" spans="2:4" ht="14.5" x14ac:dyDescent="0.35">
      <c r="B399" s="32"/>
      <c r="C399" s="33">
        <v>45121</v>
      </c>
      <c r="D399" s="32">
        <v>16765.45</v>
      </c>
    </row>
    <row r="400" spans="2:4" ht="14.5" x14ac:dyDescent="0.35">
      <c r="B400" s="32"/>
      <c r="C400" s="33">
        <v>45124</v>
      </c>
      <c r="D400" s="32">
        <v>16872.05</v>
      </c>
    </row>
    <row r="401" spans="2:4" ht="14.5" x14ac:dyDescent="0.35">
      <c r="B401" s="32"/>
      <c r="C401" s="33">
        <v>45125</v>
      </c>
      <c r="D401" s="32">
        <v>16872</v>
      </c>
    </row>
    <row r="402" spans="2:4" ht="14.5" x14ac:dyDescent="0.35">
      <c r="B402" s="32"/>
      <c r="C402" s="33">
        <v>45126</v>
      </c>
      <c r="D402" s="32">
        <v>16953.5</v>
      </c>
    </row>
    <row r="403" spans="2:4" ht="14.5" x14ac:dyDescent="0.35">
      <c r="B403" s="32"/>
      <c r="C403" s="33">
        <v>45127</v>
      </c>
      <c r="D403" s="32">
        <v>17042.55</v>
      </c>
    </row>
    <row r="404" spans="2:4" ht="14.5" x14ac:dyDescent="0.35">
      <c r="B404" s="32"/>
      <c r="C404" s="33">
        <v>45128</v>
      </c>
      <c r="D404" s="32">
        <v>16904.3</v>
      </c>
    </row>
    <row r="405" spans="2:4" ht="14.5" x14ac:dyDescent="0.35">
      <c r="B405" s="32"/>
      <c r="C405" s="33">
        <v>45131</v>
      </c>
      <c r="D405" s="32">
        <v>16865.150000000001</v>
      </c>
    </row>
    <row r="406" spans="2:4" ht="14.5" x14ac:dyDescent="0.35">
      <c r="B406" s="32"/>
      <c r="C406" s="33">
        <v>45132</v>
      </c>
      <c r="D406" s="32">
        <v>16896.900000000001</v>
      </c>
    </row>
    <row r="407" spans="2:4" ht="14.5" x14ac:dyDescent="0.35">
      <c r="B407" s="32"/>
      <c r="C407" s="33">
        <v>45133</v>
      </c>
      <c r="D407" s="32">
        <v>16975</v>
      </c>
    </row>
    <row r="408" spans="2:4" ht="14.5" x14ac:dyDescent="0.35">
      <c r="B408" s="32"/>
      <c r="C408" s="33">
        <v>45134</v>
      </c>
      <c r="D408" s="32">
        <v>16919.2</v>
      </c>
    </row>
    <row r="409" spans="2:4" ht="14.5" x14ac:dyDescent="0.35">
      <c r="B409" s="32"/>
      <c r="C409" s="33">
        <v>45135</v>
      </c>
      <c r="D409" s="32">
        <v>16948.349999999999</v>
      </c>
    </row>
    <row r="410" spans="2:4" ht="14.5" x14ac:dyDescent="0.35">
      <c r="B410" s="32"/>
      <c r="C410" s="33">
        <v>45138</v>
      </c>
      <c r="D410" s="32">
        <v>17059</v>
      </c>
    </row>
    <row r="411" spans="2:4" ht="14.5" x14ac:dyDescent="0.35">
      <c r="B411" s="32"/>
      <c r="C411" s="33">
        <v>45139</v>
      </c>
      <c r="D411" s="32">
        <v>17051.150000000001</v>
      </c>
    </row>
    <row r="412" spans="2:4" ht="14.5" x14ac:dyDescent="0.35">
      <c r="B412" s="32"/>
      <c r="C412" s="33">
        <v>45140</v>
      </c>
      <c r="D412" s="32">
        <v>16858.95</v>
      </c>
    </row>
    <row r="413" spans="2:4" ht="14.5" x14ac:dyDescent="0.35">
      <c r="B413" s="32"/>
      <c r="C413" s="33">
        <v>45141</v>
      </c>
      <c r="D413" s="32">
        <v>16772.3</v>
      </c>
    </row>
    <row r="414" spans="2:4" ht="14.5" x14ac:dyDescent="0.35">
      <c r="B414" s="32"/>
      <c r="C414" s="33">
        <v>45142</v>
      </c>
      <c r="D414" s="32">
        <v>16890.599999999999</v>
      </c>
    </row>
    <row r="415" spans="2:4" ht="14.5" x14ac:dyDescent="0.35">
      <c r="B415" s="32"/>
      <c r="C415" s="33">
        <v>45145</v>
      </c>
      <c r="D415" s="32">
        <v>16956.349999999999</v>
      </c>
    </row>
    <row r="416" spans="2:4" ht="14.5" x14ac:dyDescent="0.35">
      <c r="B416" s="32"/>
      <c r="C416" s="33">
        <v>45146</v>
      </c>
      <c r="D416" s="32">
        <v>16949.25</v>
      </c>
    </row>
    <row r="417" spans="2:4" ht="14.5" x14ac:dyDescent="0.35">
      <c r="B417" s="32"/>
      <c r="C417" s="33">
        <v>45147</v>
      </c>
      <c r="D417" s="32">
        <v>17003.849999999999</v>
      </c>
    </row>
    <row r="418" spans="2:4" ht="14.5" x14ac:dyDescent="0.35">
      <c r="B418" s="32"/>
      <c r="C418" s="33">
        <v>45148</v>
      </c>
      <c r="D418" s="32">
        <v>16939.849999999999</v>
      </c>
    </row>
    <row r="419" spans="2:4" ht="14.5" x14ac:dyDescent="0.35">
      <c r="B419" s="32"/>
      <c r="C419" s="33">
        <v>45149</v>
      </c>
      <c r="D419" s="32">
        <v>16860.150000000001</v>
      </c>
    </row>
    <row r="420" spans="2:4" ht="14.5" x14ac:dyDescent="0.35">
      <c r="B420" s="32"/>
      <c r="C420" s="33">
        <v>45152</v>
      </c>
      <c r="D420" s="32">
        <v>16825.55</v>
      </c>
    </row>
    <row r="421" spans="2:4" ht="14.5" x14ac:dyDescent="0.35">
      <c r="B421" s="32"/>
      <c r="C421" s="33">
        <v>45153</v>
      </c>
      <c r="D421" s="32">
        <v>16825.55</v>
      </c>
    </row>
    <row r="422" spans="2:4" ht="14.5" x14ac:dyDescent="0.35">
      <c r="B422" s="32"/>
      <c r="C422" s="33">
        <v>45154</v>
      </c>
      <c r="D422" s="32">
        <v>16853.05</v>
      </c>
    </row>
    <row r="423" spans="2:4" ht="14.5" x14ac:dyDescent="0.35">
      <c r="B423" s="32"/>
      <c r="C423" s="33">
        <v>45155</v>
      </c>
      <c r="D423" s="32">
        <v>16802.25</v>
      </c>
    </row>
    <row r="424" spans="2:4" ht="14.5" x14ac:dyDescent="0.35">
      <c r="B424" s="32"/>
      <c r="C424" s="33">
        <v>45156</v>
      </c>
      <c r="D424" s="32">
        <v>16757.7</v>
      </c>
    </row>
    <row r="425" spans="2:4" ht="14.5" x14ac:dyDescent="0.35">
      <c r="B425" s="32"/>
      <c r="C425" s="33">
        <v>45159</v>
      </c>
      <c r="D425" s="32">
        <v>16852.05</v>
      </c>
    </row>
    <row r="426" spans="2:4" ht="14.5" x14ac:dyDescent="0.35">
      <c r="B426" s="32"/>
      <c r="C426" s="33">
        <v>45160</v>
      </c>
      <c r="D426" s="32">
        <v>16905.25</v>
      </c>
    </row>
    <row r="427" spans="2:4" ht="14.5" x14ac:dyDescent="0.35">
      <c r="B427" s="32"/>
      <c r="C427" s="33">
        <v>45161</v>
      </c>
      <c r="D427" s="32">
        <v>16950.25</v>
      </c>
    </row>
    <row r="428" spans="2:4" ht="14.5" x14ac:dyDescent="0.35">
      <c r="B428" s="32"/>
      <c r="C428" s="33">
        <v>45162</v>
      </c>
      <c r="D428" s="32">
        <v>16930.150000000001</v>
      </c>
    </row>
    <row r="429" spans="2:4" ht="14.5" x14ac:dyDescent="0.35">
      <c r="B429" s="32"/>
      <c r="C429" s="33">
        <v>45163</v>
      </c>
      <c r="D429" s="32">
        <v>16820.849999999999</v>
      </c>
    </row>
    <row r="430" spans="2:4" ht="14.5" x14ac:dyDescent="0.35">
      <c r="B430" s="32"/>
      <c r="C430" s="33">
        <v>45166</v>
      </c>
      <c r="D430" s="32">
        <v>16875.3</v>
      </c>
    </row>
    <row r="431" spans="2:4" ht="14.5" x14ac:dyDescent="0.35">
      <c r="B431" s="32"/>
      <c r="C431" s="33">
        <v>45167</v>
      </c>
      <c r="D431" s="32">
        <v>16927.3</v>
      </c>
    </row>
    <row r="432" spans="2:4" ht="14.5" x14ac:dyDescent="0.35">
      <c r="B432" s="32"/>
      <c r="C432" s="33">
        <v>45168</v>
      </c>
      <c r="D432" s="32">
        <v>16968.95</v>
      </c>
    </row>
    <row r="433" spans="2:4" ht="14.5" x14ac:dyDescent="0.35">
      <c r="B433" s="32"/>
      <c r="C433" s="33">
        <v>45169</v>
      </c>
      <c r="D433" s="32">
        <v>16924.3</v>
      </c>
    </row>
    <row r="434" spans="2:4" ht="14.5" x14ac:dyDescent="0.35">
      <c r="B434" s="32"/>
      <c r="C434" s="33">
        <v>45170</v>
      </c>
      <c r="D434" s="32">
        <v>17074.55</v>
      </c>
    </row>
    <row r="435" spans="2:4" ht="14.5" x14ac:dyDescent="0.35">
      <c r="B435" s="32"/>
      <c r="C435" s="33">
        <v>45173</v>
      </c>
      <c r="D435" s="32">
        <v>17180.95</v>
      </c>
    </row>
    <row r="436" spans="2:4" ht="14.5" x14ac:dyDescent="0.35">
      <c r="B436" s="32"/>
      <c r="C436" s="33">
        <v>45174</v>
      </c>
      <c r="D436" s="32">
        <v>17252.099999999999</v>
      </c>
    </row>
    <row r="437" spans="2:4" ht="14.5" x14ac:dyDescent="0.35">
      <c r="B437" s="32"/>
      <c r="C437" s="33">
        <v>45175</v>
      </c>
      <c r="D437" s="32">
        <v>17284.599999999999</v>
      </c>
    </row>
    <row r="438" spans="2:4" ht="14.5" x14ac:dyDescent="0.35">
      <c r="B438" s="32"/>
      <c r="C438" s="33">
        <v>45176</v>
      </c>
      <c r="D438" s="32">
        <v>17385.5</v>
      </c>
    </row>
    <row r="439" spans="2:4" ht="14.5" x14ac:dyDescent="0.35">
      <c r="B439" s="32"/>
      <c r="C439" s="33">
        <v>45177</v>
      </c>
      <c r="D439" s="32">
        <v>17487.45</v>
      </c>
    </row>
    <row r="440" spans="2:4" ht="14.5" x14ac:dyDescent="0.35">
      <c r="B440" s="32"/>
      <c r="C440" s="33">
        <v>45180</v>
      </c>
      <c r="D440" s="32">
        <v>17653.349999999999</v>
      </c>
    </row>
    <row r="441" spans="2:4" ht="14.5" x14ac:dyDescent="0.35">
      <c r="B441" s="32"/>
      <c r="C441" s="33">
        <v>45181</v>
      </c>
      <c r="D441" s="32">
        <v>17460.55</v>
      </c>
    </row>
    <row r="442" spans="2:4" ht="14.5" x14ac:dyDescent="0.35">
      <c r="B442" s="32"/>
      <c r="C442" s="33">
        <v>45182</v>
      </c>
      <c r="D442" s="32">
        <v>17526.75</v>
      </c>
    </row>
    <row r="443" spans="2:4" ht="14.5" x14ac:dyDescent="0.35">
      <c r="B443" s="32"/>
      <c r="C443" s="33">
        <v>45183</v>
      </c>
      <c r="D443" s="32">
        <v>17603.5</v>
      </c>
    </row>
    <row r="444" spans="2:4" ht="14.5" x14ac:dyDescent="0.35">
      <c r="B444" s="32"/>
      <c r="C444" s="33">
        <v>45184</v>
      </c>
      <c r="D444" s="32">
        <v>17665.8</v>
      </c>
    </row>
    <row r="445" spans="2:4" ht="14.5" x14ac:dyDescent="0.35">
      <c r="B445" s="32"/>
      <c r="C445" s="33">
        <v>45187</v>
      </c>
      <c r="D445" s="32">
        <v>17613.599999999999</v>
      </c>
    </row>
    <row r="446" spans="2:4" ht="14.5" x14ac:dyDescent="0.35">
      <c r="B446" s="32"/>
      <c r="C446" s="33">
        <v>45188</v>
      </c>
      <c r="D446" s="32">
        <v>17613.599999999999</v>
      </c>
    </row>
    <row r="447" spans="2:4" ht="14.5" x14ac:dyDescent="0.35">
      <c r="B447" s="32"/>
      <c r="C447" s="33">
        <v>45189</v>
      </c>
      <c r="D447" s="32">
        <v>17449.349999999999</v>
      </c>
    </row>
    <row r="448" spans="2:4" ht="14.5" x14ac:dyDescent="0.35">
      <c r="B448" s="32"/>
      <c r="C448" s="33">
        <v>45190</v>
      </c>
      <c r="D448" s="32">
        <v>17303.5</v>
      </c>
    </row>
    <row r="449" spans="2:4" ht="14.5" x14ac:dyDescent="0.35">
      <c r="B449" s="32"/>
      <c r="C449" s="33">
        <v>45191</v>
      </c>
      <c r="D449" s="32">
        <v>17260.8</v>
      </c>
    </row>
    <row r="450" spans="2:4" ht="14.5" x14ac:dyDescent="0.35">
      <c r="B450" s="32"/>
      <c r="C450" s="33">
        <v>45194</v>
      </c>
      <c r="D450" s="32">
        <v>17272.55</v>
      </c>
    </row>
    <row r="451" spans="2:4" ht="14.5" x14ac:dyDescent="0.35">
      <c r="B451" s="32"/>
      <c r="C451" s="33">
        <v>45195</v>
      </c>
      <c r="D451" s="32">
        <v>17276.75</v>
      </c>
    </row>
    <row r="452" spans="2:4" ht="14.5" x14ac:dyDescent="0.35">
      <c r="B452" s="32"/>
      <c r="C452" s="33">
        <v>45196</v>
      </c>
      <c r="D452" s="32">
        <v>17341.599999999999</v>
      </c>
    </row>
    <row r="453" spans="2:4" ht="14.5" x14ac:dyDescent="0.35">
      <c r="B453" s="32"/>
      <c r="C453" s="33">
        <v>45197</v>
      </c>
      <c r="D453" s="32">
        <v>17170.45</v>
      </c>
    </row>
    <row r="454" spans="2:4" ht="14.5" x14ac:dyDescent="0.35">
      <c r="B454" s="32"/>
      <c r="C454" s="33">
        <v>45198</v>
      </c>
      <c r="D454" s="32">
        <v>17292.599999999999</v>
      </c>
    </row>
    <row r="455" spans="2:4" ht="14.5" x14ac:dyDescent="0.35">
      <c r="B455" s="32"/>
      <c r="C455" s="33">
        <v>45201</v>
      </c>
      <c r="D455" s="32">
        <v>17292.599999999999</v>
      </c>
    </row>
    <row r="456" spans="2:4" ht="14.5" x14ac:dyDescent="0.35">
      <c r="B456" s="32"/>
      <c r="C456" s="33">
        <v>45202</v>
      </c>
      <c r="D456" s="32">
        <v>17254.400000000001</v>
      </c>
    </row>
    <row r="457" spans="2:4" ht="14.5" x14ac:dyDescent="0.35">
      <c r="B457" s="32"/>
      <c r="C457" s="33">
        <v>45203</v>
      </c>
      <c r="D457" s="32">
        <v>17123.099999999999</v>
      </c>
    </row>
    <row r="458" spans="2:4" ht="14.5" x14ac:dyDescent="0.35">
      <c r="B458" s="32"/>
      <c r="C458" s="33">
        <v>45204</v>
      </c>
      <c r="D458" s="32">
        <v>17195.8</v>
      </c>
    </row>
    <row r="459" spans="2:4" ht="14.5" x14ac:dyDescent="0.35">
      <c r="B459" s="32"/>
      <c r="C459" s="33">
        <v>45205</v>
      </c>
      <c r="D459" s="32">
        <v>17293.599999999999</v>
      </c>
    </row>
    <row r="460" spans="2:4" ht="14.5" x14ac:dyDescent="0.35">
      <c r="B460" s="32"/>
      <c r="C460" s="33">
        <v>45208</v>
      </c>
      <c r="D460" s="32">
        <v>17127.7</v>
      </c>
    </row>
    <row r="461" spans="2:4" ht="14.5" x14ac:dyDescent="0.35">
      <c r="B461" s="32"/>
      <c r="C461" s="33">
        <v>45209</v>
      </c>
      <c r="D461" s="32">
        <v>17303.349999999999</v>
      </c>
    </row>
    <row r="462" spans="2:4" ht="14.5" x14ac:dyDescent="0.35">
      <c r="B462" s="32"/>
      <c r="C462" s="33">
        <v>45210</v>
      </c>
      <c r="D462" s="32">
        <v>17407.349999999999</v>
      </c>
    </row>
    <row r="463" spans="2:4" ht="14.5" x14ac:dyDescent="0.35">
      <c r="B463" s="32"/>
      <c r="C463" s="33">
        <v>45211</v>
      </c>
      <c r="D463" s="32">
        <v>17419.7</v>
      </c>
    </row>
    <row r="464" spans="2:4" ht="14.5" x14ac:dyDescent="0.35">
      <c r="B464" s="32"/>
      <c r="C464" s="33">
        <v>45212</v>
      </c>
      <c r="D464" s="32">
        <v>17390.349999999999</v>
      </c>
    </row>
    <row r="465" spans="2:4" ht="14.5" x14ac:dyDescent="0.35">
      <c r="B465" s="32"/>
      <c r="C465" s="33">
        <v>45215</v>
      </c>
      <c r="D465" s="32">
        <v>17393</v>
      </c>
    </row>
    <row r="466" spans="2:4" ht="14.5" x14ac:dyDescent="0.35">
      <c r="B466" s="32"/>
      <c r="C466" s="33">
        <v>45216</v>
      </c>
      <c r="D466" s="32">
        <v>17467.7</v>
      </c>
    </row>
    <row r="467" spans="2:4" ht="14.5" x14ac:dyDescent="0.35">
      <c r="B467" s="32"/>
      <c r="C467" s="33">
        <v>45217</v>
      </c>
      <c r="D467" s="32">
        <v>17344</v>
      </c>
    </row>
    <row r="468" spans="2:4" ht="14.5" x14ac:dyDescent="0.35">
      <c r="B468" s="32"/>
      <c r="C468" s="33">
        <v>45218</v>
      </c>
      <c r="D468" s="32">
        <v>17310.5</v>
      </c>
    </row>
    <row r="469" spans="2:4" ht="14.5" x14ac:dyDescent="0.35">
      <c r="B469" s="32"/>
      <c r="C469" s="33">
        <v>45219</v>
      </c>
      <c r="D469" s="32">
        <v>17208.75</v>
      </c>
    </row>
    <row r="470" spans="2:4" ht="14.5" x14ac:dyDescent="0.35">
      <c r="B470" s="32"/>
      <c r="C470" s="33">
        <v>45222</v>
      </c>
      <c r="D470" s="32">
        <v>16888.7</v>
      </c>
    </row>
    <row r="471" spans="2:4" ht="14.5" x14ac:dyDescent="0.35">
      <c r="B471" s="32"/>
      <c r="C471" s="33">
        <v>45223</v>
      </c>
      <c r="D471" s="32">
        <v>16888.7</v>
      </c>
    </row>
    <row r="472" spans="2:4" ht="14.5" x14ac:dyDescent="0.35">
      <c r="B472" s="32"/>
      <c r="C472" s="33">
        <v>45224</v>
      </c>
      <c r="D472" s="32">
        <v>16760.8</v>
      </c>
    </row>
    <row r="473" spans="2:4" ht="14.5" x14ac:dyDescent="0.35">
      <c r="B473" s="32"/>
      <c r="C473" s="33">
        <v>45225</v>
      </c>
      <c r="D473" s="32">
        <v>16555.45</v>
      </c>
    </row>
    <row r="474" spans="2:4" ht="14.5" x14ac:dyDescent="0.35">
      <c r="B474" s="32"/>
      <c r="C474" s="33">
        <v>45226</v>
      </c>
      <c r="D474" s="32">
        <v>16765.45</v>
      </c>
    </row>
    <row r="475" spans="2:4" ht="14.5" x14ac:dyDescent="0.35">
      <c r="B475" s="32"/>
      <c r="C475" s="33">
        <v>45229</v>
      </c>
      <c r="D475" s="32">
        <v>16826.099999999999</v>
      </c>
    </row>
    <row r="476" spans="2:4" ht="14.5" x14ac:dyDescent="0.35">
      <c r="B476" s="32"/>
      <c r="C476" s="33">
        <v>45230</v>
      </c>
      <c r="D476" s="32">
        <v>16801.099999999999</v>
      </c>
    </row>
    <row r="477" spans="2:4" ht="14.5" x14ac:dyDescent="0.35">
      <c r="B477" s="32"/>
      <c r="C477" s="33">
        <v>45231</v>
      </c>
      <c r="D477" s="32">
        <v>16732.95</v>
      </c>
    </row>
    <row r="478" spans="2:4" ht="14.5" x14ac:dyDescent="0.35">
      <c r="B478" s="32"/>
      <c r="C478" s="33">
        <v>45232</v>
      </c>
      <c r="D478" s="32">
        <v>16890.8</v>
      </c>
    </row>
    <row r="479" spans="2:4" ht="14.5" x14ac:dyDescent="0.35">
      <c r="B479" s="32"/>
      <c r="C479" s="33">
        <v>45233</v>
      </c>
      <c r="D479" s="32">
        <v>17000.95</v>
      </c>
    </row>
    <row r="480" spans="2:4" ht="14.5" x14ac:dyDescent="0.35">
      <c r="B480" s="32"/>
      <c r="C480" s="33">
        <v>45236</v>
      </c>
      <c r="D480" s="32">
        <v>17159.400000000001</v>
      </c>
    </row>
    <row r="481" spans="2:4" ht="14.5" x14ac:dyDescent="0.35">
      <c r="B481" s="32"/>
      <c r="C481" s="33">
        <v>45237</v>
      </c>
      <c r="D481" s="32">
        <v>17187.8</v>
      </c>
    </row>
    <row r="482" spans="2:4" ht="14.5" x14ac:dyDescent="0.35">
      <c r="B482" s="32"/>
      <c r="C482" s="33">
        <v>45238</v>
      </c>
      <c r="D482" s="32">
        <v>17259.7</v>
      </c>
    </row>
    <row r="483" spans="2:4" ht="14.5" x14ac:dyDescent="0.35">
      <c r="B483" s="32"/>
      <c r="C483" s="33">
        <v>45239</v>
      </c>
      <c r="D483" s="32">
        <v>17218.900000000001</v>
      </c>
    </row>
    <row r="484" spans="2:4" ht="14.5" x14ac:dyDescent="0.35">
      <c r="B484" s="32"/>
      <c r="C484" s="33">
        <v>45240</v>
      </c>
      <c r="D484" s="32">
        <v>17256.599999999999</v>
      </c>
    </row>
    <row r="485" spans="2:4" ht="14.5" x14ac:dyDescent="0.35">
      <c r="B485" s="32"/>
      <c r="C485" s="33">
        <v>45243</v>
      </c>
      <c r="D485" s="32">
        <v>17318.599999999999</v>
      </c>
    </row>
    <row r="486" spans="2:4" ht="14.5" x14ac:dyDescent="0.35">
      <c r="B486" s="32"/>
      <c r="C486" s="33">
        <v>45244</v>
      </c>
      <c r="D486" s="32">
        <v>17318.599999999999</v>
      </c>
    </row>
    <row r="487" spans="2:4" ht="14.5" x14ac:dyDescent="0.35">
      <c r="B487" s="32"/>
      <c r="C487" s="33">
        <v>45245</v>
      </c>
      <c r="D487" s="32">
        <v>17508.05</v>
      </c>
    </row>
    <row r="488" spans="2:4" ht="14.5" x14ac:dyDescent="0.35">
      <c r="B488" s="32"/>
      <c r="C488" s="33">
        <v>45246</v>
      </c>
      <c r="D488" s="32">
        <v>17593.099999999999</v>
      </c>
    </row>
    <row r="489" spans="2:4" ht="14.5" x14ac:dyDescent="0.35">
      <c r="B489" s="32"/>
      <c r="C489" s="33">
        <v>45247</v>
      </c>
      <c r="D489" s="32">
        <v>17600.5</v>
      </c>
    </row>
    <row r="490" spans="2:4" ht="14.5" x14ac:dyDescent="0.35">
      <c r="B490" s="32"/>
      <c r="C490" s="33">
        <v>45250</v>
      </c>
      <c r="D490" s="32">
        <v>17573.650000000001</v>
      </c>
    </row>
    <row r="491" spans="2:4" ht="14.5" x14ac:dyDescent="0.35">
      <c r="B491" s="32"/>
      <c r="C491" s="33">
        <v>45251</v>
      </c>
      <c r="D491" s="32">
        <v>17627.599999999999</v>
      </c>
    </row>
    <row r="492" spans="2:4" ht="14.5" x14ac:dyDescent="0.35">
      <c r="B492" s="32"/>
      <c r="C492" s="33">
        <v>45252</v>
      </c>
      <c r="D492" s="32">
        <v>17627.7</v>
      </c>
    </row>
    <row r="493" spans="2:4" ht="14.5" x14ac:dyDescent="0.35">
      <c r="B493" s="32"/>
      <c r="C493" s="33">
        <v>45253</v>
      </c>
      <c r="D493" s="32">
        <v>17639.400000000001</v>
      </c>
    </row>
    <row r="494" spans="2:4" ht="14.5" x14ac:dyDescent="0.35">
      <c r="B494" s="32"/>
      <c r="C494" s="33">
        <v>45254</v>
      </c>
      <c r="D494" s="32">
        <v>17643.5</v>
      </c>
    </row>
    <row r="495" spans="2:4" ht="14.5" x14ac:dyDescent="0.35">
      <c r="B495" s="32"/>
      <c r="C495" s="33">
        <v>45257</v>
      </c>
      <c r="D495" s="32">
        <v>17643.5</v>
      </c>
    </row>
    <row r="496" spans="2:4" ht="14.5" x14ac:dyDescent="0.35">
      <c r="B496" s="32"/>
      <c r="C496" s="33">
        <v>45258</v>
      </c>
      <c r="D496" s="32">
        <v>17741.8</v>
      </c>
    </row>
    <row r="497" spans="2:4" ht="14.5" x14ac:dyDescent="0.35">
      <c r="B497" s="32"/>
      <c r="C497" s="33">
        <v>45259</v>
      </c>
      <c r="D497" s="32">
        <v>17904.099999999999</v>
      </c>
    </row>
    <row r="498" spans="2:4" ht="14.5" x14ac:dyDescent="0.35">
      <c r="B498" s="32"/>
      <c r="C498" s="33">
        <v>45260</v>
      </c>
      <c r="D498" s="32">
        <v>17987.95</v>
      </c>
    </row>
    <row r="499" spans="2:4" ht="14.5" x14ac:dyDescent="0.35">
      <c r="B499" s="32"/>
      <c r="C499" s="33">
        <v>45261</v>
      </c>
      <c r="D499" s="32">
        <v>18115.349999999999</v>
      </c>
    </row>
    <row r="500" spans="2:4" ht="14.5" x14ac:dyDescent="0.35">
      <c r="B500" s="32"/>
      <c r="C500" s="33">
        <v>45264</v>
      </c>
      <c r="D500" s="32">
        <v>18448.5</v>
      </c>
    </row>
    <row r="501" spans="2:4" ht="14.5" x14ac:dyDescent="0.35">
      <c r="B501" s="32"/>
      <c r="C501" s="33">
        <v>45265</v>
      </c>
      <c r="D501" s="32">
        <v>18588.55</v>
      </c>
    </row>
    <row r="502" spans="2:4" ht="14.5" x14ac:dyDescent="0.35">
      <c r="B502" s="32"/>
      <c r="C502" s="33">
        <v>45266</v>
      </c>
      <c r="D502" s="32">
        <v>18680</v>
      </c>
    </row>
    <row r="503" spans="2:4" ht="14.5" x14ac:dyDescent="0.35">
      <c r="B503" s="32"/>
      <c r="C503" s="33">
        <v>45267</v>
      </c>
      <c r="D503" s="32">
        <v>18703.849999999999</v>
      </c>
    </row>
    <row r="504" spans="2:4" ht="14.5" x14ac:dyDescent="0.35">
      <c r="B504" s="32"/>
      <c r="C504" s="33">
        <v>45268</v>
      </c>
      <c r="D504" s="32">
        <v>18703.5</v>
      </c>
    </row>
    <row r="505" spans="2:4" ht="14.5" x14ac:dyDescent="0.35">
      <c r="B505" s="32"/>
      <c r="C505" s="33">
        <v>45271</v>
      </c>
      <c r="D505" s="32">
        <v>18770.2</v>
      </c>
    </row>
    <row r="506" spans="2:4" ht="14.5" x14ac:dyDescent="0.35">
      <c r="B506" s="32"/>
      <c r="C506" s="33">
        <v>45272</v>
      </c>
      <c r="D506" s="32">
        <v>18686.8</v>
      </c>
    </row>
    <row r="507" spans="2:4" ht="14.5" x14ac:dyDescent="0.35">
      <c r="B507" s="32"/>
      <c r="C507" s="33">
        <v>45273</v>
      </c>
      <c r="D507" s="32">
        <v>18751.45</v>
      </c>
    </row>
    <row r="508" spans="2:4" ht="14.5" x14ac:dyDescent="0.35">
      <c r="B508" s="32"/>
      <c r="C508" s="33">
        <v>45274</v>
      </c>
      <c r="D508" s="32">
        <v>18973.849999999999</v>
      </c>
    </row>
    <row r="509" spans="2:4" ht="14.5" x14ac:dyDescent="0.35">
      <c r="B509" s="32"/>
      <c r="C509" s="33">
        <v>45275</v>
      </c>
      <c r="D509" s="32">
        <v>19145.05</v>
      </c>
    </row>
    <row r="510" spans="2:4" ht="14.5" x14ac:dyDescent="0.35">
      <c r="B510" s="32"/>
      <c r="C510" s="33">
        <v>45278</v>
      </c>
      <c r="D510" s="32">
        <v>19155.55</v>
      </c>
    </row>
    <row r="511" spans="2:4" ht="14.5" x14ac:dyDescent="0.35">
      <c r="B511" s="32"/>
      <c r="C511" s="33">
        <v>45279</v>
      </c>
      <c r="D511" s="32">
        <v>19169.25</v>
      </c>
    </row>
    <row r="512" spans="2:4" ht="14.5" x14ac:dyDescent="0.35">
      <c r="B512" s="32"/>
      <c r="C512" s="33">
        <v>45280</v>
      </c>
      <c r="D512" s="32">
        <v>18779.45</v>
      </c>
    </row>
    <row r="513" spans="2:4" ht="14.5" x14ac:dyDescent="0.35">
      <c r="B513" s="32"/>
      <c r="C513" s="33">
        <v>45281</v>
      </c>
      <c r="D513" s="32">
        <v>18941.8</v>
      </c>
    </row>
    <row r="514" spans="2:4" ht="14.5" x14ac:dyDescent="0.35">
      <c r="B514" s="32"/>
      <c r="C514" s="33">
        <v>45282</v>
      </c>
      <c r="D514" s="32">
        <v>19054.7</v>
      </c>
    </row>
    <row r="515" spans="2:4" ht="14.5" x14ac:dyDescent="0.35">
      <c r="B515" s="32"/>
      <c r="C515" s="33">
        <v>45285</v>
      </c>
      <c r="D515" s="32">
        <v>19054.7</v>
      </c>
    </row>
    <row r="516" spans="2:4" ht="14.5" x14ac:dyDescent="0.35">
      <c r="B516" s="32"/>
      <c r="C516" s="33">
        <v>45286</v>
      </c>
      <c r="D516" s="32">
        <v>19148.849999999999</v>
      </c>
    </row>
    <row r="517" spans="2:4" ht="14.5" x14ac:dyDescent="0.35">
      <c r="B517" s="32"/>
      <c r="C517" s="33">
        <v>45287</v>
      </c>
      <c r="D517" s="32">
        <v>19296.95</v>
      </c>
    </row>
    <row r="518" spans="2:4" ht="14.5" x14ac:dyDescent="0.35">
      <c r="B518" s="32"/>
      <c r="C518" s="33">
        <v>45288</v>
      </c>
      <c r="D518" s="32">
        <v>19399.25</v>
      </c>
    </row>
    <row r="519" spans="2:4" ht="14.5" x14ac:dyDescent="0.35">
      <c r="B519" s="32"/>
      <c r="C519" s="33">
        <v>45289</v>
      </c>
      <c r="D519" s="32">
        <v>19429.150000000001</v>
      </c>
    </row>
    <row r="520" spans="2:4" ht="14.5" x14ac:dyDescent="0.35">
      <c r="B520" s="32"/>
      <c r="C520" s="33">
        <v>45292</v>
      </c>
      <c r="D520" s="32">
        <v>19469.5</v>
      </c>
    </row>
    <row r="521" spans="2:4" ht="14.5" x14ac:dyDescent="0.35">
      <c r="B521" s="32"/>
      <c r="C521" s="33">
        <v>45293</v>
      </c>
      <c r="D521" s="32">
        <v>19418.400000000001</v>
      </c>
    </row>
    <row r="522" spans="2:4" ht="14.5" x14ac:dyDescent="0.35">
      <c r="B522" s="32"/>
      <c r="C522" s="33">
        <v>45294</v>
      </c>
      <c r="D522" s="32">
        <v>19367.150000000001</v>
      </c>
    </row>
    <row r="523" spans="2:4" ht="14.5" x14ac:dyDescent="0.35">
      <c r="B523" s="32"/>
      <c r="C523" s="33">
        <v>45295</v>
      </c>
      <c r="D523" s="32">
        <v>19541.25</v>
      </c>
    </row>
    <row r="524" spans="2:4" ht="14.5" x14ac:dyDescent="0.35">
      <c r="B524" s="32"/>
      <c r="C524" s="33">
        <v>45296</v>
      </c>
      <c r="D524" s="32">
        <v>19590.599999999999</v>
      </c>
    </row>
    <row r="525" spans="2:4" ht="14.5" x14ac:dyDescent="0.35">
      <c r="B525" s="32"/>
      <c r="C525" s="33">
        <v>45299</v>
      </c>
      <c r="D525" s="32">
        <v>19417.7</v>
      </c>
    </row>
    <row r="526" spans="2:4" ht="14.5" x14ac:dyDescent="0.35">
      <c r="B526" s="32"/>
      <c r="C526" s="33">
        <v>45300</v>
      </c>
      <c r="D526" s="32">
        <v>19459.55</v>
      </c>
    </row>
    <row r="527" spans="2:4" ht="14.5" x14ac:dyDescent="0.35">
      <c r="B527" s="32"/>
      <c r="C527" s="33">
        <v>45301</v>
      </c>
      <c r="D527" s="32">
        <v>19517.849999999999</v>
      </c>
    </row>
    <row r="528" spans="2:4" ht="14.5" x14ac:dyDescent="0.35">
      <c r="B528" s="32"/>
      <c r="C528" s="33">
        <v>45302</v>
      </c>
      <c r="D528" s="32">
        <v>19584.349999999999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E74BDB36-93DD-4DE1-836A-581C33F404E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3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SENSEX DATA</vt:lpstr>
      <vt:lpstr>Nifty Data </vt:lpstr>
      <vt:lpstr>Regression</vt:lpstr>
      <vt:lpstr>Chart1</vt:lpstr>
      <vt:lpstr>PREDICT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cpgupta</dc:creator>
  <cp:lastModifiedBy>Shalini Agnihotri</cp:lastModifiedBy>
  <dcterms:created xsi:type="dcterms:W3CDTF">2020-10-14T16:44:16Z</dcterms:created>
  <dcterms:modified xsi:type="dcterms:W3CDTF">2024-01-12T07:57:20Z</dcterms:modified>
</cp:coreProperties>
</file>