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sjawed/Downloads/"/>
    </mc:Choice>
  </mc:AlternateContent>
  <xr:revisionPtr revIDLastSave="0" documentId="8_{292E82D0-C791-B54B-BB9F-68E0D0F587B6}" xr6:coauthVersionLast="47" xr6:coauthVersionMax="47" xr10:uidLastSave="{00000000-0000-0000-0000-000000000000}"/>
  <bookViews>
    <workbookView xWindow="0" yWindow="500" windowWidth="28800" windowHeight="17500" activeTab="1" xr2:uid="{9911EC9A-D725-984E-84D7-52C5EAA3E835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2" l="1"/>
  <c r="E13" i="2" s="1"/>
  <c r="E16" i="2" s="1"/>
  <c r="F13" i="2" s="1"/>
  <c r="F16" i="2" s="1"/>
  <c r="E15" i="2"/>
  <c r="H14" i="2"/>
  <c r="F11" i="2"/>
  <c r="J9" i="2"/>
  <c r="J11" i="2" s="1"/>
  <c r="I9" i="2"/>
  <c r="I11" i="2" s="1"/>
  <c r="H9" i="2"/>
  <c r="H15" i="2" s="1"/>
  <c r="H16" i="2" s="1"/>
  <c r="I13" i="2" s="1"/>
  <c r="I16" i="2" s="1"/>
  <c r="J13" i="2" s="1"/>
  <c r="J16" i="2" s="1"/>
  <c r="F9" i="2"/>
  <c r="E9" i="2"/>
  <c r="E11" i="2" s="1"/>
  <c r="D9" i="2"/>
  <c r="D11" i="2" s="1"/>
  <c r="T7" i="1"/>
  <c r="S7" i="1"/>
  <c r="S8" i="1" s="1"/>
  <c r="S9" i="1" s="1"/>
  <c r="T6" i="1"/>
  <c r="D14" i="1"/>
  <c r="C14" i="1"/>
  <c r="D12" i="1"/>
  <c r="C12" i="1"/>
  <c r="D11" i="1"/>
  <c r="C11" i="1"/>
  <c r="H11" i="2" l="1"/>
  <c r="T8" i="1"/>
  <c r="T9" i="1" s="1"/>
  <c r="S12" i="1"/>
  <c r="S11" i="1"/>
  <c r="T12" i="1" l="1"/>
  <c r="T11" i="1"/>
</calcChain>
</file>

<file path=xl/sharedStrings.xml><?xml version="1.0" encoding="utf-8"?>
<sst xmlns="http://schemas.openxmlformats.org/spreadsheetml/2006/main" count="65" uniqueCount="55">
  <si>
    <t>Company A</t>
  </si>
  <si>
    <t>Company B</t>
  </si>
  <si>
    <t>Rev</t>
  </si>
  <si>
    <t>EBIT</t>
  </si>
  <si>
    <t>NI</t>
  </si>
  <si>
    <t>Gross Assets</t>
  </si>
  <si>
    <t>Sales/Asset</t>
  </si>
  <si>
    <t>Net Income/Asset</t>
  </si>
  <si>
    <t>Profiltability</t>
  </si>
  <si>
    <t>EBIT/Sales</t>
  </si>
  <si>
    <t>EBIT/Asset</t>
  </si>
  <si>
    <t>A</t>
  </si>
  <si>
    <t>B</t>
  </si>
  <si>
    <t>D</t>
  </si>
  <si>
    <t>EBIT/int</t>
  </si>
  <si>
    <t>Exp</t>
  </si>
  <si>
    <t>int</t>
  </si>
  <si>
    <t>tax</t>
  </si>
  <si>
    <t>Ambani 50%</t>
  </si>
  <si>
    <t>Other s 50%</t>
  </si>
  <si>
    <t>P-P</t>
  </si>
  <si>
    <t>P_A</t>
  </si>
  <si>
    <t>Invested Capital</t>
  </si>
  <si>
    <t>100 Eq - Anil +Mukesh</t>
  </si>
  <si>
    <t>Anil 50% E; Mukesh 50% (D)</t>
  </si>
  <si>
    <t>Cost of debt = 10%</t>
  </si>
  <si>
    <t>Tax = 30%</t>
  </si>
  <si>
    <t>Zero Debt</t>
  </si>
  <si>
    <t>50% Levered company</t>
  </si>
  <si>
    <t>EBT</t>
  </si>
  <si>
    <t>Anil (E)</t>
  </si>
  <si>
    <t>ROE</t>
  </si>
  <si>
    <t>Mulesh</t>
  </si>
  <si>
    <t>Dhilubhai's family income</t>
  </si>
  <si>
    <t>Mukesh</t>
  </si>
  <si>
    <t>Delta ROE</t>
  </si>
  <si>
    <t>7% points</t>
  </si>
  <si>
    <t xml:space="preserve"> 14% points</t>
  </si>
  <si>
    <t>Case - 1</t>
  </si>
  <si>
    <t>Case - 2</t>
  </si>
  <si>
    <t>M1</t>
  </si>
  <si>
    <t>M2</t>
  </si>
  <si>
    <t>M3</t>
  </si>
  <si>
    <t>P&amp;L</t>
  </si>
  <si>
    <t>Winner - Case-1</t>
  </si>
  <si>
    <t>Sales</t>
  </si>
  <si>
    <t>Less(COGS)</t>
  </si>
  <si>
    <t>Less(SG&amp;A)</t>
  </si>
  <si>
    <t>Margin</t>
  </si>
  <si>
    <t>Opening Cash</t>
  </si>
  <si>
    <t>Cash Ins</t>
  </si>
  <si>
    <t xml:space="preserve">Cash </t>
  </si>
  <si>
    <t>Winner - case 2</t>
  </si>
  <si>
    <t>Cash Outs</t>
  </si>
  <si>
    <t>Closing Cash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</si>
</sst>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9" fontId="0" fillId="0" borderId="0" xfId="1" applyFont="1"/>
    <xf numFmtId="10" fontId="0" fillId="0" borderId="0" xfId="1" applyNumberFormat="1" applyFont="1"/>
    <xf numFmtId="0" fontId="2" fillId="0" borderId="0" xfId="0" applyFont="1"/>
    <xf numFmtId="0" fontId="2" fillId="2" borderId="0" xfId="0" applyFont="1" applyFill="1"/>
    <xf numFmtId="0" fontId="0" fillId="2" borderId="0" xfId="0" applyFill="1"/>
    <xf numFmtId="10" fontId="0" fillId="2" borderId="0" xfId="1" applyNumberFormat="1" applyFont="1" applyFill="1"/>
    <xf numFmtId="9" fontId="0" fillId="2" borderId="0" xfId="1" applyFont="1" applyFill="1"/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/>
    <xf numFmtId="3" fontId="0" fillId="0" borderId="1" xfId="0" applyNumberFormat="1" applyBorder="1"/>
    <xf numFmtId="0" fontId="2" fillId="0" borderId="1" xfId="0" applyFont="1" applyBorder="1"/>
    <xf numFmtId="9" fontId="2" fillId="0" borderId="0" xfId="1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77C8D-212C-E94C-8528-93A65BE1EA79}">
  <dimension ref="B1:U18"/>
  <sheetViews>
    <sheetView zoomScale="170" zoomScaleNormal="170" workbookViewId="0">
      <selection activeCell="S3" sqref="S3"/>
    </sheetView>
  </sheetViews>
  <sheetFormatPr baseColWidth="10" defaultRowHeight="16" x14ac:dyDescent="0.2"/>
  <cols>
    <col min="2" max="2" width="15.5" bestFit="1" customWidth="1"/>
    <col min="18" max="18" width="14.33203125" bestFit="1" customWidth="1"/>
    <col min="19" max="19" width="18.5" bestFit="1" customWidth="1"/>
    <col min="20" max="20" width="23.5" bestFit="1" customWidth="1"/>
  </cols>
  <sheetData>
    <row r="1" spans="2:21" x14ac:dyDescent="0.2">
      <c r="S1" s="3" t="s">
        <v>27</v>
      </c>
      <c r="T1" s="3" t="s">
        <v>28</v>
      </c>
    </row>
    <row r="2" spans="2:21" x14ac:dyDescent="0.2">
      <c r="T2" t="s">
        <v>25</v>
      </c>
      <c r="U2" t="s">
        <v>26</v>
      </c>
    </row>
    <row r="3" spans="2:21" x14ac:dyDescent="0.2">
      <c r="S3" t="s">
        <v>23</v>
      </c>
      <c r="T3" t="s">
        <v>24</v>
      </c>
    </row>
    <row r="4" spans="2:21" ht="17" thickBot="1" x14ac:dyDescent="0.25">
      <c r="R4" s="11" t="s">
        <v>22</v>
      </c>
      <c r="S4" s="12">
        <v>10000</v>
      </c>
      <c r="T4" s="12">
        <v>10000</v>
      </c>
    </row>
    <row r="5" spans="2:21" x14ac:dyDescent="0.2">
      <c r="B5" t="s">
        <v>5</v>
      </c>
      <c r="C5">
        <v>5000</v>
      </c>
      <c r="D5">
        <v>14000</v>
      </c>
      <c r="R5" t="s">
        <v>3</v>
      </c>
      <c r="S5">
        <v>400</v>
      </c>
      <c r="T5">
        <v>400</v>
      </c>
    </row>
    <row r="6" spans="2:21" x14ac:dyDescent="0.2">
      <c r="C6" s="4" t="s">
        <v>0</v>
      </c>
      <c r="D6" t="s">
        <v>1</v>
      </c>
      <c r="K6" t="s">
        <v>2</v>
      </c>
      <c r="L6">
        <v>1000</v>
      </c>
      <c r="R6" t="s">
        <v>16</v>
      </c>
      <c r="S6">
        <v>0</v>
      </c>
      <c r="T6" s="3">
        <f>10%*5000</f>
        <v>500</v>
      </c>
      <c r="U6" t="s">
        <v>34</v>
      </c>
    </row>
    <row r="7" spans="2:21" x14ac:dyDescent="0.2">
      <c r="B7" t="s">
        <v>2</v>
      </c>
      <c r="C7" s="5">
        <v>500</v>
      </c>
      <c r="D7">
        <v>1000</v>
      </c>
      <c r="K7" t="s">
        <v>15</v>
      </c>
      <c r="L7">
        <v>600</v>
      </c>
      <c r="M7" s="3">
        <v>100</v>
      </c>
      <c r="R7" t="s">
        <v>29</v>
      </c>
      <c r="S7">
        <f>S5-S6</f>
        <v>400</v>
      </c>
      <c r="T7">
        <f>T5-T6</f>
        <v>-100</v>
      </c>
    </row>
    <row r="8" spans="2:21" x14ac:dyDescent="0.2">
      <c r="B8" t="s">
        <v>3</v>
      </c>
      <c r="C8" s="5">
        <v>100</v>
      </c>
      <c r="D8">
        <v>200</v>
      </c>
      <c r="K8" t="s">
        <v>3</v>
      </c>
      <c r="L8">
        <v>400</v>
      </c>
      <c r="R8" t="s">
        <v>17</v>
      </c>
      <c r="S8">
        <f>30%*S7</f>
        <v>120</v>
      </c>
      <c r="T8">
        <f>30%*T7</f>
        <v>-30</v>
      </c>
    </row>
    <row r="9" spans="2:21" ht="17" thickBot="1" x14ac:dyDescent="0.25">
      <c r="B9" t="s">
        <v>4</v>
      </c>
      <c r="C9" s="5">
        <v>50</v>
      </c>
      <c r="D9">
        <v>100</v>
      </c>
      <c r="K9" t="s">
        <v>16</v>
      </c>
      <c r="L9">
        <v>100</v>
      </c>
      <c r="R9" s="11" t="s">
        <v>4</v>
      </c>
      <c r="S9" s="13">
        <f>S7-S8</f>
        <v>280</v>
      </c>
      <c r="T9" s="11">
        <f>T7-T8</f>
        <v>-70</v>
      </c>
    </row>
    <row r="10" spans="2:21" x14ac:dyDescent="0.2">
      <c r="C10" s="5"/>
      <c r="K10" t="s">
        <v>17</v>
      </c>
      <c r="L10">
        <v>100</v>
      </c>
    </row>
    <row r="11" spans="2:21" x14ac:dyDescent="0.2">
      <c r="B11" t="s">
        <v>7</v>
      </c>
      <c r="C11" s="6">
        <f>50/C5</f>
        <v>0.01</v>
      </c>
      <c r="D11" s="2">
        <f>50/D5</f>
        <v>3.5714285714285713E-3</v>
      </c>
      <c r="K11" t="s">
        <v>4</v>
      </c>
      <c r="L11">
        <v>200</v>
      </c>
      <c r="R11" s="3" t="s">
        <v>30</v>
      </c>
      <c r="S11" s="3">
        <f>50%*S9</f>
        <v>140</v>
      </c>
      <c r="T11" s="3">
        <f>T9</f>
        <v>-70</v>
      </c>
    </row>
    <row r="12" spans="2:21" x14ac:dyDescent="0.2">
      <c r="B12" t="s">
        <v>6</v>
      </c>
      <c r="C12" s="7">
        <f>C7/C5</f>
        <v>0.1</v>
      </c>
      <c r="D12" s="1">
        <f>D7/D5</f>
        <v>7.1428571428571425E-2</v>
      </c>
      <c r="K12" t="s">
        <v>18</v>
      </c>
      <c r="L12" s="10">
        <v>100</v>
      </c>
      <c r="R12" t="s">
        <v>31</v>
      </c>
      <c r="S12" s="1">
        <f>S9/S4</f>
        <v>2.8000000000000001E-2</v>
      </c>
      <c r="T12" s="14">
        <f>T9/5000</f>
        <v>-1.4E-2</v>
      </c>
    </row>
    <row r="13" spans="2:21" x14ac:dyDescent="0.2">
      <c r="C13" s="5"/>
      <c r="G13" s="9">
        <v>0.16</v>
      </c>
      <c r="H13" s="9">
        <v>0.12</v>
      </c>
      <c r="I13" s="9">
        <v>0.1</v>
      </c>
      <c r="K13" t="s">
        <v>19</v>
      </c>
      <c r="L13" s="8">
        <v>100</v>
      </c>
    </row>
    <row r="14" spans="2:21" x14ac:dyDescent="0.2">
      <c r="B14" t="s">
        <v>8</v>
      </c>
      <c r="C14" s="7">
        <f>C9/C7</f>
        <v>0.1</v>
      </c>
      <c r="D14" s="1">
        <f>D9/D7</f>
        <v>0.1</v>
      </c>
      <c r="G14" s="8" t="s">
        <v>11</v>
      </c>
      <c r="H14" s="8" t="s">
        <v>12</v>
      </c>
      <c r="I14" s="10" t="s">
        <v>13</v>
      </c>
      <c r="R14" t="s">
        <v>32</v>
      </c>
      <c r="S14" s="3">
        <v>1050</v>
      </c>
      <c r="T14" s="3">
        <v>500</v>
      </c>
    </row>
    <row r="15" spans="2:21" x14ac:dyDescent="0.2">
      <c r="B15" t="s">
        <v>9</v>
      </c>
      <c r="F15" t="s">
        <v>14</v>
      </c>
      <c r="G15" s="8">
        <v>1.5</v>
      </c>
      <c r="H15" s="8">
        <v>3</v>
      </c>
      <c r="I15" s="8">
        <v>9</v>
      </c>
    </row>
    <row r="16" spans="2:21" x14ac:dyDescent="0.2">
      <c r="B16" t="s">
        <v>10</v>
      </c>
      <c r="L16" t="s">
        <v>20</v>
      </c>
      <c r="R16" t="s">
        <v>33</v>
      </c>
      <c r="S16" s="3">
        <v>2100</v>
      </c>
      <c r="T16" s="3">
        <v>2250</v>
      </c>
    </row>
    <row r="17" spans="12:20" x14ac:dyDescent="0.2">
      <c r="L17" t="s">
        <v>21</v>
      </c>
    </row>
    <row r="18" spans="12:20" x14ac:dyDescent="0.2">
      <c r="R18" s="3" t="s">
        <v>35</v>
      </c>
      <c r="S18" s="10" t="s">
        <v>36</v>
      </c>
      <c r="T18" s="10" t="s">
        <v>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26F7D-9905-D24C-A614-E689CBAC86B6}">
  <dimension ref="C6:M17"/>
  <sheetViews>
    <sheetView tabSelected="1" workbookViewId="0">
      <selection activeCell="C6" sqref="C6:M16"/>
    </sheetView>
  </sheetViews>
  <sheetFormatPr baseColWidth="10" defaultRowHeight="16" x14ac:dyDescent="0.2"/>
  <sheetData>
    <row r="6" spans="3:13" x14ac:dyDescent="0.2">
      <c r="C6" s="15"/>
      <c r="D6" s="15" t="s">
        <v>38</v>
      </c>
      <c r="E6" s="15"/>
      <c r="F6" s="15"/>
      <c r="G6" s="15"/>
      <c r="H6" s="15" t="s">
        <v>39</v>
      </c>
      <c r="I6" s="15"/>
      <c r="J6" s="15"/>
    </row>
    <row r="7" spans="3:13" ht="17" thickBot="1" x14ac:dyDescent="0.25">
      <c r="C7" s="16"/>
      <c r="D7" s="16" t="s">
        <v>40</v>
      </c>
      <c r="E7" s="16" t="s">
        <v>41</v>
      </c>
      <c r="F7" s="16" t="s">
        <v>42</v>
      </c>
      <c r="G7" s="16"/>
      <c r="H7" s="16" t="s">
        <v>40</v>
      </c>
      <c r="I7" s="16" t="s">
        <v>41</v>
      </c>
      <c r="J7" s="16" t="s">
        <v>42</v>
      </c>
      <c r="L7" s="10" t="s">
        <v>43</v>
      </c>
      <c r="M7" s="10" t="s">
        <v>44</v>
      </c>
    </row>
    <row r="8" spans="3:13" ht="17" thickTop="1" x14ac:dyDescent="0.2">
      <c r="C8" s="17" t="s">
        <v>45</v>
      </c>
      <c r="D8" s="8">
        <v>20</v>
      </c>
      <c r="E8" s="8">
        <v>30</v>
      </c>
      <c r="F8" s="8">
        <v>45</v>
      </c>
      <c r="G8" s="8"/>
      <c r="H8" s="8">
        <v>50</v>
      </c>
      <c r="I8" s="8">
        <v>75</v>
      </c>
      <c r="J8" s="8">
        <v>95</v>
      </c>
    </row>
    <row r="9" spans="3:13" x14ac:dyDescent="0.2">
      <c r="C9" s="17" t="s">
        <v>46</v>
      </c>
      <c r="D9" s="8">
        <f>60%*D8</f>
        <v>12</v>
      </c>
      <c r="E9" s="8">
        <f t="shared" ref="E9:F9" si="0">60%*E8</f>
        <v>18</v>
      </c>
      <c r="F9" s="8">
        <f t="shared" si="0"/>
        <v>27</v>
      </c>
      <c r="G9" s="8"/>
      <c r="H9" s="8">
        <f>60%*H8</f>
        <v>30</v>
      </c>
      <c r="I9" s="8">
        <f t="shared" ref="I9:J9" si="1">60%*I8</f>
        <v>45</v>
      </c>
      <c r="J9" s="8">
        <f t="shared" si="1"/>
        <v>57</v>
      </c>
    </row>
    <row r="10" spans="3:13" x14ac:dyDescent="0.2">
      <c r="C10" s="18" t="s">
        <v>47</v>
      </c>
      <c r="D10" s="19">
        <v>10</v>
      </c>
      <c r="E10" s="19">
        <v>10</v>
      </c>
      <c r="F10" s="19">
        <v>10</v>
      </c>
      <c r="G10" s="19"/>
      <c r="H10" s="19">
        <v>30</v>
      </c>
      <c r="I10" s="19">
        <v>30</v>
      </c>
      <c r="J10" s="19">
        <v>30</v>
      </c>
    </row>
    <row r="11" spans="3:13" ht="17" thickBot="1" x14ac:dyDescent="0.25">
      <c r="C11" s="16" t="s">
        <v>48</v>
      </c>
      <c r="D11" s="16">
        <f>D8-D9-D10</f>
        <v>-2</v>
      </c>
      <c r="E11" s="16">
        <f t="shared" ref="E11:F11" si="2">E8-E9-E10</f>
        <v>2</v>
      </c>
      <c r="F11" s="16">
        <f t="shared" si="2"/>
        <v>8</v>
      </c>
      <c r="G11" s="20"/>
      <c r="H11" s="16">
        <f>H8-H9-H10</f>
        <v>-10</v>
      </c>
      <c r="I11" s="16">
        <f t="shared" ref="I11:J11" si="3">I8-I9-I10</f>
        <v>0</v>
      </c>
      <c r="J11" s="16">
        <f t="shared" si="3"/>
        <v>8</v>
      </c>
    </row>
    <row r="12" spans="3:13" ht="17" thickTop="1" x14ac:dyDescent="0.2">
      <c r="C12" s="8"/>
      <c r="D12" s="8"/>
      <c r="E12" s="8"/>
      <c r="F12" s="8"/>
      <c r="G12" s="8"/>
      <c r="H12" s="8"/>
      <c r="I12" s="8"/>
      <c r="J12" s="8"/>
    </row>
    <row r="13" spans="3:13" x14ac:dyDescent="0.2">
      <c r="C13" s="8" t="s">
        <v>49</v>
      </c>
      <c r="D13" s="10">
        <v>50</v>
      </c>
      <c r="E13" s="8">
        <f>D16</f>
        <v>28</v>
      </c>
      <c r="F13" s="8">
        <f>E16</f>
        <v>0</v>
      </c>
      <c r="G13" s="8"/>
      <c r="H13" s="10">
        <v>50</v>
      </c>
      <c r="I13" s="8">
        <f>H16</f>
        <v>40</v>
      </c>
      <c r="J13" s="8">
        <f>I16</f>
        <v>40</v>
      </c>
    </row>
    <row r="14" spans="3:13" x14ac:dyDescent="0.2">
      <c r="C14" s="8" t="s">
        <v>50</v>
      </c>
      <c r="D14" s="8">
        <v>0</v>
      </c>
      <c r="E14" s="8">
        <v>0</v>
      </c>
      <c r="F14" s="8">
        <v>20</v>
      </c>
      <c r="G14" s="8"/>
      <c r="H14" s="8">
        <f>H8</f>
        <v>50</v>
      </c>
      <c r="I14" s="8">
        <v>75</v>
      </c>
      <c r="J14" s="8">
        <v>95</v>
      </c>
      <c r="L14" t="s">
        <v>51</v>
      </c>
      <c r="M14" t="s">
        <v>52</v>
      </c>
    </row>
    <row r="15" spans="3:13" x14ac:dyDescent="0.2">
      <c r="C15" s="8" t="s">
        <v>53</v>
      </c>
      <c r="D15" s="8">
        <v>22</v>
      </c>
      <c r="E15" s="8">
        <f>28</f>
        <v>28</v>
      </c>
      <c r="F15" s="8">
        <v>37</v>
      </c>
      <c r="G15" s="8"/>
      <c r="H15" s="8">
        <f>H9+H10</f>
        <v>60</v>
      </c>
      <c r="I15" s="8">
        <v>75</v>
      </c>
      <c r="J15" s="8">
        <v>87</v>
      </c>
    </row>
    <row r="16" spans="3:13" ht="17" thickBot="1" x14ac:dyDescent="0.25">
      <c r="C16" s="16" t="s">
        <v>54</v>
      </c>
      <c r="D16" s="16">
        <f>D13+D14-D15</f>
        <v>28</v>
      </c>
      <c r="E16" s="16">
        <f t="shared" ref="E16:F16" si="4">E13+E14-E15</f>
        <v>0</v>
      </c>
      <c r="F16" s="16">
        <f t="shared" si="4"/>
        <v>-17</v>
      </c>
      <c r="G16" s="16"/>
      <c r="H16" s="16">
        <f>H13+H14-H15</f>
        <v>40</v>
      </c>
      <c r="I16" s="16">
        <f t="shared" ref="I16:J16" si="5">I13+I14-I15</f>
        <v>40</v>
      </c>
      <c r="J16" s="16">
        <f t="shared" si="5"/>
        <v>48</v>
      </c>
    </row>
    <row r="17" ht="17" thickTop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Shameem Jawed</dc:creator>
  <cp:lastModifiedBy>Mohammad Shameem Jawed</cp:lastModifiedBy>
  <dcterms:created xsi:type="dcterms:W3CDTF">2025-01-19T10:04:39Z</dcterms:created>
  <dcterms:modified xsi:type="dcterms:W3CDTF">2025-01-19T13:11:59Z</dcterms:modified>
</cp:coreProperties>
</file>