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75" windowWidth="11340" windowHeight="6795" activeTab="2"/>
  </bookViews>
  <sheets>
    <sheet name="exampla prob" sheetId="8" r:id="rId1"/>
    <sheet name="prob1" sheetId="7" r:id="rId2"/>
    <sheet name="Sheet1" sheetId="9" r:id="rId3"/>
  </sheets>
  <definedNames>
    <definedName name="solver_adj" localSheetId="0" hidden="1">'exampla prob'!$B$8:$E$10</definedName>
    <definedName name="solver_adj" localSheetId="1" hidden="1">prob1!$B$10:$R$13</definedName>
    <definedName name="solver_adj" localSheetId="2" hidden="1">Sheet1!$B$13:$F$20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drv" localSheetId="0" hidden="1">2</definedName>
    <definedName name="solver_drv" localSheetId="1" hidden="1">1</definedName>
    <definedName name="solver_drv" localSheetId="2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lhs1" localSheetId="0" hidden="1">'exampla prob'!$B$11:$D$11</definedName>
    <definedName name="solver_lhs1" localSheetId="1" hidden="1">prob1!$B$10:$Q$13</definedName>
    <definedName name="solver_lhs1" localSheetId="2" hidden="1">Sheet1!$B$13:$E$20</definedName>
    <definedName name="solver_lhs2" localSheetId="0" hidden="1">'exampla prob'!$B$8:$D$10</definedName>
    <definedName name="solver_lhs2" localSheetId="1" hidden="1">prob1!$B$14:$Q$14</definedName>
    <definedName name="solver_lhs2" localSheetId="2" hidden="1">Sheet1!$B$13:$E$20</definedName>
    <definedName name="solver_lhs3" localSheetId="0" hidden="1">'exampla prob'!$E$8:$E$10</definedName>
    <definedName name="solver_lhs3" localSheetId="1" hidden="1">prob1!$R$10:$R$13</definedName>
    <definedName name="solver_lhs3" localSheetId="2" hidden="1">Sheet1!$B$21:$E$21</definedName>
    <definedName name="solver_lhs4" localSheetId="0" hidden="1">'exampla prob'!$F$8:$F$10</definedName>
    <definedName name="solver_lhs4" localSheetId="1" hidden="1">prob1!$S$10:$S$13</definedName>
    <definedName name="solver_lhs4" localSheetId="2" hidden="1">Sheet1!$F$13:$F$20</definedName>
    <definedName name="solver_lhs5" localSheetId="0" hidden="1">'exampla prob'!$H$12</definedName>
    <definedName name="solver_lhs5" localSheetId="2" hidden="1">Sheet1!$G$13:$G$20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um" localSheetId="0" hidden="1">5</definedName>
    <definedName name="solver_num" localSheetId="1" hidden="1">4</definedName>
    <definedName name="solver_num" localSheetId="2" hidden="1">5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opt" localSheetId="0" hidden="1">'exampla prob'!$B$17</definedName>
    <definedName name="solver_opt" localSheetId="1" hidden="1">prob1!$B$22</definedName>
    <definedName name="solver_opt" localSheetId="2" hidden="1">Sheet1!$B$28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rbv" localSheetId="0" hidden="1">2</definedName>
    <definedName name="solver_rbv" localSheetId="1" hidden="1">1</definedName>
    <definedName name="solver_rbv" localSheetId="2" hidden="1">1</definedName>
    <definedName name="solver_rel1" localSheetId="0" hidden="1">3</definedName>
    <definedName name="solver_rel1" localSheetId="1" hidden="1">3</definedName>
    <definedName name="solver_rel1" localSheetId="2" hidden="1">4</definedName>
    <definedName name="solver_rel2" localSheetId="0" hidden="1">3</definedName>
    <definedName name="solver_rel2" localSheetId="1" hidden="1">3</definedName>
    <definedName name="solver_rel2" localSheetId="2" hidden="1">3</definedName>
    <definedName name="solver_rel3" localSheetId="0" hidden="1">5</definedName>
    <definedName name="solver_rel3" localSheetId="1" hidden="1">5</definedName>
    <definedName name="solver_rel3" localSheetId="2" hidden="1">3</definedName>
    <definedName name="solver_rel4" localSheetId="0" hidden="1">1</definedName>
    <definedName name="solver_rel4" localSheetId="1" hidden="1">1</definedName>
    <definedName name="solver_rel4" localSheetId="2" hidden="1">5</definedName>
    <definedName name="solver_rel5" localSheetId="0" hidden="1">2</definedName>
    <definedName name="solver_rel5" localSheetId="2" hidden="1">1</definedName>
    <definedName name="solver_rhs1" localSheetId="0" hidden="1">'exampla prob'!$B$13:$D$13</definedName>
    <definedName name="solver_rhs1" localSheetId="1" hidden="1">0</definedName>
    <definedName name="solver_rhs1" localSheetId="2" hidden="1">"integer"</definedName>
    <definedName name="solver_rhs2" localSheetId="0" hidden="1">0</definedName>
    <definedName name="solver_rhs2" localSheetId="1" hidden="1">prob1!$B$16:$Q$16</definedName>
    <definedName name="solver_rhs2" localSheetId="2" hidden="1">0</definedName>
    <definedName name="solver_rhs3" localSheetId="0" hidden="1">"binary"</definedName>
    <definedName name="solver_rhs3" localSheetId="1" hidden="1">"binary"</definedName>
    <definedName name="solver_rhs3" localSheetId="2" hidden="1">Sheet1!$B$23:$E$23</definedName>
    <definedName name="solver_rhs4" localSheetId="0" hidden="1">'exampla prob'!$H$8:$H$10</definedName>
    <definedName name="solver_rhs4" localSheetId="1" hidden="1">prob1!$U$10:$U$13</definedName>
    <definedName name="solver_rhs4" localSheetId="2" hidden="1">"binary"</definedName>
    <definedName name="solver_rhs5" localSheetId="0" hidden="1">'exampla prob'!$J$12</definedName>
    <definedName name="solver_rhs5" localSheetId="2" hidden="1">Sheet1!$I$13:$I$20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scl" localSheetId="0" hidden="1">2</definedName>
    <definedName name="solver_scl" localSheetId="1" hidden="1">1</definedName>
    <definedName name="solver_scl" localSheetId="2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yp" localSheetId="0" hidden="1">2</definedName>
    <definedName name="solver_typ" localSheetId="1" hidden="1">2</definedName>
    <definedName name="solver_typ" localSheetId="2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er" localSheetId="0" hidden="1">3</definedName>
    <definedName name="solver_ver" localSheetId="1" hidden="1">3</definedName>
    <definedName name="solver_ver" localSheetId="2" hidden="1">3</definedName>
  </definedNames>
  <calcPr calcId="152511"/>
</workbook>
</file>

<file path=xl/calcChain.xml><?xml version="1.0" encoding="utf-8"?>
<calcChain xmlns="http://schemas.openxmlformats.org/spreadsheetml/2006/main">
  <c r="B27" i="9" l="1"/>
  <c r="B26" i="9"/>
  <c r="I13" i="9"/>
  <c r="G13" i="9"/>
  <c r="C21" i="9"/>
  <c r="D21" i="9"/>
  <c r="E21" i="9"/>
  <c r="B21" i="9"/>
  <c r="G14" i="9"/>
  <c r="G15" i="9"/>
  <c r="G16" i="9"/>
  <c r="G17" i="9"/>
  <c r="G18" i="9"/>
  <c r="G19" i="9"/>
  <c r="G20" i="9"/>
  <c r="I20" i="9"/>
  <c r="I18" i="9"/>
  <c r="I16" i="9"/>
  <c r="I14" i="9"/>
  <c r="I15" i="9"/>
  <c r="I17" i="9"/>
  <c r="I19" i="9"/>
  <c r="B20" i="7"/>
  <c r="B21" i="7"/>
  <c r="B28" i="9" l="1"/>
  <c r="B22" i="7"/>
  <c r="B16" i="8"/>
  <c r="B15" i="8"/>
  <c r="H12" i="8"/>
  <c r="D11" i="8"/>
  <c r="C11" i="8"/>
  <c r="B11" i="8"/>
  <c r="H10" i="8"/>
  <c r="F10" i="8"/>
  <c r="H9" i="8"/>
  <c r="F9" i="8"/>
  <c r="H8" i="8"/>
  <c r="F8" i="8"/>
  <c r="B17" i="8" l="1"/>
  <c r="U10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B14" i="7"/>
  <c r="S11" i="7"/>
  <c r="H23" i="7" s="1"/>
  <c r="S12" i="7"/>
  <c r="H24" i="7" s="1"/>
  <c r="S13" i="7"/>
  <c r="H25" i="7" s="1"/>
  <c r="S10" i="7"/>
  <c r="H22" i="7" s="1"/>
  <c r="U11" i="7"/>
  <c r="U12" i="7"/>
  <c r="U13" i="7"/>
</calcChain>
</file>

<file path=xl/sharedStrings.xml><?xml version="1.0" encoding="utf-8"?>
<sst xmlns="http://schemas.openxmlformats.org/spreadsheetml/2006/main" count="149" uniqueCount="65">
  <si>
    <t>Washington</t>
  </si>
  <si>
    <t>Oregon</t>
  </si>
  <si>
    <t>Idaho</t>
  </si>
  <si>
    <t>Nevada</t>
  </si>
  <si>
    <t>Montana</t>
  </si>
  <si>
    <t>Wyoming</t>
  </si>
  <si>
    <t>Utah</t>
  </si>
  <si>
    <t>Arizona</t>
  </si>
  <si>
    <t>Colorado</t>
  </si>
  <si>
    <t>New Mexico</t>
  </si>
  <si>
    <t>North Dakota</t>
  </si>
  <si>
    <t>South Dakota</t>
  </si>
  <si>
    <t>Nebraska</t>
  </si>
  <si>
    <t>Oklahoma</t>
  </si>
  <si>
    <t>Los Angeles</t>
  </si>
  <si>
    <t>Tulsa</t>
  </si>
  <si>
    <t>Denver</t>
  </si>
  <si>
    <t>Seattle</t>
  </si>
  <si>
    <t>california</t>
  </si>
  <si>
    <t>Kansa</t>
  </si>
  <si>
    <t>Fixed cost</t>
  </si>
  <si>
    <t>fixed cost</t>
  </si>
  <si>
    <t>&lt;=</t>
  </si>
  <si>
    <t>equal</t>
  </si>
  <si>
    <t>New York -2</t>
  </si>
  <si>
    <t>New York -4</t>
  </si>
  <si>
    <t>Atlanta - 2</t>
  </si>
  <si>
    <t>Atlanta - 4</t>
  </si>
  <si>
    <t>Chicago - 2</t>
  </si>
  <si>
    <t>Chicago - 4</t>
  </si>
  <si>
    <t>San Diego - 2</t>
  </si>
  <si>
    <t>San Diego - 4</t>
  </si>
  <si>
    <t>East</t>
  </si>
  <si>
    <t>South</t>
  </si>
  <si>
    <t>Mid West</t>
  </si>
  <si>
    <t>West</t>
  </si>
  <si>
    <t>Fixed Cost</t>
  </si>
  <si>
    <t>DV Table</t>
  </si>
  <si>
    <t>Total Cost</t>
  </si>
  <si>
    <t>yi</t>
  </si>
  <si>
    <t>Available capacity</t>
  </si>
  <si>
    <t>used capacity</t>
  </si>
  <si>
    <t>&gt;=</t>
  </si>
  <si>
    <t>demand</t>
  </si>
  <si>
    <t>met demand</t>
  </si>
  <si>
    <t>trans cost</t>
  </si>
  <si>
    <t>TOTAL COST</t>
  </si>
  <si>
    <t>Requirement</t>
  </si>
  <si>
    <t xml:space="preserve">of </t>
  </si>
  <si>
    <t>consultant</t>
  </si>
  <si>
    <t>c-1</t>
  </si>
  <si>
    <t>c-2</t>
  </si>
  <si>
    <t>c-3</t>
  </si>
  <si>
    <t>Plant 1</t>
  </si>
  <si>
    <t>plan-2</t>
  </si>
  <si>
    <t>plant 3</t>
  </si>
  <si>
    <t>No of Plant</t>
  </si>
  <si>
    <t>Trans Cost</t>
  </si>
  <si>
    <t>Prob 1</t>
  </si>
  <si>
    <t>Yi</t>
  </si>
  <si>
    <t>used cap.</t>
  </si>
  <si>
    <t>Ava Cap.</t>
  </si>
  <si>
    <t>met dem</t>
  </si>
  <si>
    <t>trans</t>
  </si>
  <si>
    <t>Total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</si>
</sst>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10"/>
      <color rgb="FF00B05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" fillId="3" borderId="0" xfId="0" applyFont="1" applyFill="1"/>
    <xf numFmtId="0" fontId="7" fillId="0" borderId="0" xfId="0" applyFont="1"/>
    <xf numFmtId="0" fontId="7" fillId="0" borderId="0" xfId="0" applyFont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2" fillId="5" borderId="0" xfId="0" applyFont="1" applyFill="1"/>
    <xf numFmtId="0" fontId="1" fillId="0" borderId="0" xfId="0" applyFont="1" applyFill="1" applyBorder="1" applyAlignment="1">
      <alignment horizontal="center"/>
    </xf>
    <xf numFmtId="0" fontId="0" fillId="0" borderId="0" xfId="0" applyFill="1"/>
    <xf numFmtId="0" fontId="2" fillId="5" borderId="4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6" borderId="0" xfId="0" applyFont="1" applyFill="1"/>
    <xf numFmtId="0" fontId="1" fillId="6" borderId="0" xfId="0" applyFont="1" applyFill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2" fillId="6" borderId="0" xfId="0" applyFont="1" applyFill="1" applyAlignment="1">
      <alignment horizontal="center"/>
    </xf>
    <xf numFmtId="0" fontId="0" fillId="6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zoomScale="130" zoomScaleNormal="130" workbookViewId="0">
      <selection activeCell="F43" sqref="F43"/>
    </sheetView>
  </sheetViews>
  <sheetFormatPr defaultRowHeight="12.75" x14ac:dyDescent="0.2"/>
  <sheetData>
    <row r="1" spans="1:10" ht="15" x14ac:dyDescent="0.25">
      <c r="B1" s="43" t="s">
        <v>50</v>
      </c>
      <c r="C1" s="43" t="s">
        <v>51</v>
      </c>
      <c r="D1" s="43" t="s">
        <v>52</v>
      </c>
      <c r="E1" s="43" t="s">
        <v>36</v>
      </c>
    </row>
    <row r="2" spans="1:10" ht="15" x14ac:dyDescent="0.25">
      <c r="A2" s="43" t="s">
        <v>53</v>
      </c>
      <c r="B2" s="19">
        <v>10</v>
      </c>
      <c r="C2" s="20">
        <v>15</v>
      </c>
      <c r="D2" s="23">
        <v>12</v>
      </c>
      <c r="E2" s="28">
        <v>12000</v>
      </c>
      <c r="J2">
        <v>3000</v>
      </c>
    </row>
    <row r="3" spans="1:10" ht="15" x14ac:dyDescent="0.25">
      <c r="A3" s="43" t="s">
        <v>54</v>
      </c>
      <c r="B3" s="21">
        <v>17</v>
      </c>
      <c r="C3" s="22">
        <v>14</v>
      </c>
      <c r="D3" s="24">
        <v>20</v>
      </c>
      <c r="E3" s="28">
        <v>11000</v>
      </c>
      <c r="J3">
        <v>3200</v>
      </c>
    </row>
    <row r="4" spans="1:10" ht="15" x14ac:dyDescent="0.25">
      <c r="A4" s="43" t="s">
        <v>55</v>
      </c>
      <c r="B4" s="25">
        <v>15</v>
      </c>
      <c r="C4" s="26">
        <v>10</v>
      </c>
      <c r="D4" s="27">
        <v>11</v>
      </c>
      <c r="E4" s="28">
        <v>12000</v>
      </c>
      <c r="J4">
        <v>2900</v>
      </c>
    </row>
    <row r="7" spans="1:10" ht="15" x14ac:dyDescent="0.25">
      <c r="B7" s="44" t="s">
        <v>50</v>
      </c>
      <c r="C7" s="44" t="s">
        <v>51</v>
      </c>
      <c r="D7" s="44" t="s">
        <v>52</v>
      </c>
      <c r="E7" s="44" t="s">
        <v>39</v>
      </c>
    </row>
    <row r="8" spans="1:10" ht="15" x14ac:dyDescent="0.25">
      <c r="A8" s="43" t="s">
        <v>53</v>
      </c>
      <c r="B8" s="45">
        <v>1200</v>
      </c>
      <c r="C8" s="46">
        <v>0</v>
      </c>
      <c r="D8" s="47">
        <v>400.00000000000068</v>
      </c>
      <c r="E8" s="48">
        <v>1</v>
      </c>
      <c r="F8" s="3">
        <f>SUM(B8:D8)</f>
        <v>1600.0000000000007</v>
      </c>
      <c r="G8" s="3" t="s">
        <v>22</v>
      </c>
      <c r="H8">
        <f>E8*J2</f>
        <v>3000</v>
      </c>
    </row>
    <row r="9" spans="1:10" ht="15" x14ac:dyDescent="0.25">
      <c r="A9" s="43" t="s">
        <v>54</v>
      </c>
      <c r="B9" s="29">
        <v>0</v>
      </c>
      <c r="C9" s="30">
        <v>0</v>
      </c>
      <c r="D9" s="31">
        <v>0</v>
      </c>
      <c r="E9" s="48">
        <v>0</v>
      </c>
      <c r="F9" s="3">
        <f t="shared" ref="F9:F10" si="0">SUM(B9:D9)</f>
        <v>0</v>
      </c>
      <c r="G9" s="3" t="s">
        <v>22</v>
      </c>
      <c r="H9">
        <f>E9*J3</f>
        <v>0</v>
      </c>
    </row>
    <row r="10" spans="1:10" ht="15" x14ac:dyDescent="0.25">
      <c r="A10" s="43" t="s">
        <v>55</v>
      </c>
      <c r="B10" s="49">
        <v>0</v>
      </c>
      <c r="C10" s="50">
        <v>1700</v>
      </c>
      <c r="D10" s="51">
        <v>1199.9999999999993</v>
      </c>
      <c r="E10" s="48">
        <v>1</v>
      </c>
      <c r="F10" s="3">
        <f t="shared" si="0"/>
        <v>2899.9999999999991</v>
      </c>
      <c r="G10" s="3" t="s">
        <v>22</v>
      </c>
      <c r="H10">
        <f>E10*J4</f>
        <v>2900</v>
      </c>
    </row>
    <row r="11" spans="1:10" x14ac:dyDescent="0.2">
      <c r="B11" s="3">
        <f>SUM(B8:B10)</f>
        <v>1200</v>
      </c>
      <c r="C11" s="3">
        <f t="shared" ref="C11:D11" si="1">SUM(C8:C10)</f>
        <v>1700</v>
      </c>
      <c r="D11" s="3">
        <f t="shared" si="1"/>
        <v>1600</v>
      </c>
    </row>
    <row r="12" spans="1:10" ht="15" x14ac:dyDescent="0.25">
      <c r="B12" s="3" t="s">
        <v>42</v>
      </c>
      <c r="C12" s="3" t="s">
        <v>42</v>
      </c>
      <c r="D12" s="3" t="s">
        <v>42</v>
      </c>
      <c r="G12" s="52" t="s">
        <v>56</v>
      </c>
      <c r="H12" s="3">
        <f>SUM(E8:E10)</f>
        <v>2</v>
      </c>
      <c r="I12" s="3" t="s">
        <v>23</v>
      </c>
      <c r="J12" s="3">
        <v>2</v>
      </c>
    </row>
    <row r="13" spans="1:10" x14ac:dyDescent="0.2">
      <c r="B13" s="3">
        <v>1200</v>
      </c>
      <c r="C13" s="3">
        <v>1700</v>
      </c>
      <c r="D13" s="3">
        <v>1600</v>
      </c>
    </row>
    <row r="15" spans="1:10" x14ac:dyDescent="0.2">
      <c r="A15" t="s">
        <v>20</v>
      </c>
      <c r="B15">
        <f>SUMPRODUCT(E2:E4,E8:E10)</f>
        <v>24000</v>
      </c>
    </row>
    <row r="16" spans="1:10" x14ac:dyDescent="0.2">
      <c r="A16" t="s">
        <v>57</v>
      </c>
      <c r="B16">
        <f>SUMPRODUCT(B2:D4,B8:D10)</f>
        <v>47000</v>
      </c>
    </row>
    <row r="17" spans="1:2" x14ac:dyDescent="0.2">
      <c r="A17" t="s">
        <v>38</v>
      </c>
      <c r="B17">
        <f>B15+B16</f>
        <v>71000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zoomScale="140" zoomScaleNormal="140" workbookViewId="0">
      <selection activeCell="M20" sqref="M20"/>
    </sheetView>
  </sheetViews>
  <sheetFormatPr defaultRowHeight="12.75" x14ac:dyDescent="0.2"/>
  <cols>
    <col min="1" max="1" width="11.7109375" customWidth="1"/>
    <col min="8" max="8" width="9.28515625" customWidth="1"/>
    <col min="19" max="19" width="12.7109375" customWidth="1"/>
    <col min="21" max="21" width="17.140625" customWidth="1"/>
  </cols>
  <sheetData>
    <row r="1" spans="1:21" ht="13.5" thickBot="1" x14ac:dyDescent="0.25">
      <c r="A1" s="16"/>
      <c r="B1" s="5" t="s">
        <v>0</v>
      </c>
      <c r="C1" s="5" t="s">
        <v>1</v>
      </c>
      <c r="D1" s="5" t="s">
        <v>18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11</v>
      </c>
      <c r="O1" s="5" t="s">
        <v>12</v>
      </c>
      <c r="P1" s="5" t="s">
        <v>19</v>
      </c>
      <c r="Q1" s="5" t="s">
        <v>13</v>
      </c>
      <c r="R1" s="4" t="s">
        <v>20</v>
      </c>
    </row>
    <row r="2" spans="1:21" x14ac:dyDescent="0.2">
      <c r="A2" s="17" t="s">
        <v>14</v>
      </c>
      <c r="B2" s="6">
        <v>150</v>
      </c>
      <c r="C2" s="7">
        <v>150</v>
      </c>
      <c r="D2" s="7">
        <v>75</v>
      </c>
      <c r="E2" s="7">
        <v>150</v>
      </c>
      <c r="F2" s="7">
        <v>100</v>
      </c>
      <c r="G2" s="7">
        <v>175</v>
      </c>
      <c r="H2" s="7">
        <v>150</v>
      </c>
      <c r="I2" s="7">
        <v>150</v>
      </c>
      <c r="J2" s="7">
        <v>75</v>
      </c>
      <c r="K2" s="7">
        <v>150</v>
      </c>
      <c r="L2" s="7">
        <v>125</v>
      </c>
      <c r="M2" s="7">
        <v>300</v>
      </c>
      <c r="N2" s="7">
        <v>300</v>
      </c>
      <c r="O2" s="7">
        <v>250</v>
      </c>
      <c r="P2" s="7">
        <v>250</v>
      </c>
      <c r="Q2" s="8">
        <v>250</v>
      </c>
      <c r="R2" s="3">
        <v>165428</v>
      </c>
    </row>
    <row r="3" spans="1:21" x14ac:dyDescent="0.2">
      <c r="A3" s="17" t="s">
        <v>15</v>
      </c>
      <c r="B3" s="9">
        <v>250</v>
      </c>
      <c r="C3" s="10">
        <v>250</v>
      </c>
      <c r="D3" s="10">
        <v>200</v>
      </c>
      <c r="E3" s="10">
        <v>200</v>
      </c>
      <c r="F3" s="10">
        <v>200</v>
      </c>
      <c r="G3" s="10">
        <v>175</v>
      </c>
      <c r="H3" s="10">
        <v>175</v>
      </c>
      <c r="I3" s="10">
        <v>150</v>
      </c>
      <c r="J3" s="10">
        <v>200</v>
      </c>
      <c r="K3" s="10">
        <v>125</v>
      </c>
      <c r="L3" s="10">
        <v>125</v>
      </c>
      <c r="M3" s="10">
        <v>200</v>
      </c>
      <c r="N3" s="10">
        <v>175</v>
      </c>
      <c r="O3" s="10">
        <v>100</v>
      </c>
      <c r="P3" s="10">
        <v>75</v>
      </c>
      <c r="Q3" s="11">
        <v>25</v>
      </c>
      <c r="R3" s="3">
        <v>131230</v>
      </c>
    </row>
    <row r="4" spans="1:21" x14ac:dyDescent="0.2">
      <c r="A4" s="17" t="s">
        <v>16</v>
      </c>
      <c r="B4" s="9">
        <v>200</v>
      </c>
      <c r="C4" s="10">
        <v>200</v>
      </c>
      <c r="D4" s="10">
        <v>150</v>
      </c>
      <c r="E4" s="10">
        <v>125</v>
      </c>
      <c r="F4" s="10">
        <v>125</v>
      </c>
      <c r="G4" s="10">
        <v>125</v>
      </c>
      <c r="H4" s="10">
        <v>100</v>
      </c>
      <c r="I4" s="10">
        <v>100</v>
      </c>
      <c r="J4" s="10">
        <v>100</v>
      </c>
      <c r="K4" s="10">
        <v>25</v>
      </c>
      <c r="L4" s="10">
        <v>75</v>
      </c>
      <c r="M4" s="10">
        <v>150</v>
      </c>
      <c r="N4" s="10">
        <v>125</v>
      </c>
      <c r="O4" s="10">
        <v>125</v>
      </c>
      <c r="P4" s="10">
        <v>75</v>
      </c>
      <c r="Q4" s="11">
        <v>125</v>
      </c>
      <c r="R4" s="3">
        <v>140000</v>
      </c>
    </row>
    <row r="5" spans="1:21" ht="13.5" thickBot="1" x14ac:dyDescent="0.25">
      <c r="A5" s="17" t="s">
        <v>17</v>
      </c>
      <c r="B5" s="12">
        <v>25</v>
      </c>
      <c r="C5" s="13">
        <v>75</v>
      </c>
      <c r="D5" s="13">
        <v>125</v>
      </c>
      <c r="E5" s="13">
        <v>125</v>
      </c>
      <c r="F5" s="13">
        <v>150</v>
      </c>
      <c r="G5" s="13">
        <v>125</v>
      </c>
      <c r="H5" s="13">
        <v>150</v>
      </c>
      <c r="I5" s="13">
        <v>200</v>
      </c>
      <c r="J5" s="13">
        <v>250</v>
      </c>
      <c r="K5" s="13">
        <v>250</v>
      </c>
      <c r="L5" s="13">
        <v>300</v>
      </c>
      <c r="M5" s="13">
        <v>200</v>
      </c>
      <c r="N5" s="13">
        <v>200</v>
      </c>
      <c r="O5" s="13">
        <v>250</v>
      </c>
      <c r="P5" s="13">
        <v>300</v>
      </c>
      <c r="Q5" s="14">
        <v>300</v>
      </c>
      <c r="R5" s="3">
        <v>145000</v>
      </c>
    </row>
    <row r="7" spans="1:21" x14ac:dyDescent="0.2">
      <c r="J7" s="42" t="s">
        <v>37</v>
      </c>
      <c r="L7" s="2" t="s">
        <v>58</v>
      </c>
    </row>
    <row r="9" spans="1:21" ht="13.5" thickBot="1" x14ac:dyDescent="0.25">
      <c r="A9" s="16"/>
      <c r="B9" s="5" t="s">
        <v>0</v>
      </c>
      <c r="C9" s="5" t="s">
        <v>1</v>
      </c>
      <c r="D9" s="5" t="s">
        <v>18</v>
      </c>
      <c r="E9" s="5" t="s">
        <v>2</v>
      </c>
      <c r="F9" s="5" t="s">
        <v>3</v>
      </c>
      <c r="G9" s="5" t="s">
        <v>4</v>
      </c>
      <c r="H9" s="5" t="s">
        <v>5</v>
      </c>
      <c r="I9" s="5" t="s">
        <v>6</v>
      </c>
      <c r="J9" s="5" t="s">
        <v>7</v>
      </c>
      <c r="K9" s="5" t="s">
        <v>8</v>
      </c>
      <c r="L9" s="5" t="s">
        <v>9</v>
      </c>
      <c r="M9" s="5" t="s">
        <v>10</v>
      </c>
      <c r="N9" s="5" t="s">
        <v>11</v>
      </c>
      <c r="O9" s="5" t="s">
        <v>12</v>
      </c>
      <c r="P9" s="5" t="s">
        <v>19</v>
      </c>
      <c r="Q9" s="5" t="s">
        <v>13</v>
      </c>
      <c r="R9" s="4" t="s">
        <v>39</v>
      </c>
      <c r="S9" s="5" t="s">
        <v>41</v>
      </c>
      <c r="U9" s="15" t="s">
        <v>40</v>
      </c>
    </row>
    <row r="10" spans="1:21" x14ac:dyDescent="0.2">
      <c r="A10" s="17" t="s">
        <v>14</v>
      </c>
      <c r="B10" s="32">
        <v>0</v>
      </c>
      <c r="C10" s="33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4">
        <v>0</v>
      </c>
      <c r="R10" s="40">
        <v>0</v>
      </c>
      <c r="S10" s="3">
        <f>SUM(B10:Q10)</f>
        <v>0</v>
      </c>
      <c r="T10" s="15" t="s">
        <v>22</v>
      </c>
      <c r="U10" s="3">
        <f>250*R10</f>
        <v>0</v>
      </c>
    </row>
    <row r="11" spans="1:21" x14ac:dyDescent="0.2">
      <c r="A11" s="17" t="s">
        <v>15</v>
      </c>
      <c r="B11" s="35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21.000000000000014</v>
      </c>
      <c r="M11" s="30">
        <v>0</v>
      </c>
      <c r="N11" s="30">
        <v>20</v>
      </c>
      <c r="O11" s="30">
        <v>30</v>
      </c>
      <c r="P11" s="30">
        <v>40</v>
      </c>
      <c r="Q11" s="36">
        <v>55</v>
      </c>
      <c r="R11" s="40">
        <v>1</v>
      </c>
      <c r="S11" s="3">
        <f t="shared" ref="S11:S13" si="0">SUM(B11:Q11)</f>
        <v>166</v>
      </c>
      <c r="T11" s="15" t="s">
        <v>22</v>
      </c>
      <c r="U11" s="3">
        <f>250*R11</f>
        <v>250</v>
      </c>
    </row>
    <row r="12" spans="1:21" x14ac:dyDescent="0.2">
      <c r="A12" s="17" t="s">
        <v>16</v>
      </c>
      <c r="B12" s="35">
        <v>0</v>
      </c>
      <c r="C12" s="30">
        <v>0</v>
      </c>
      <c r="D12" s="30">
        <v>0</v>
      </c>
      <c r="E12" s="30">
        <v>0</v>
      </c>
      <c r="F12" s="30">
        <v>14.999999999999986</v>
      </c>
      <c r="G12" s="30">
        <v>0</v>
      </c>
      <c r="H12" s="30">
        <v>49.999999999999972</v>
      </c>
      <c r="I12" s="30">
        <v>30</v>
      </c>
      <c r="J12" s="30">
        <v>50</v>
      </c>
      <c r="K12" s="30">
        <v>55.999999999999972</v>
      </c>
      <c r="L12" s="30">
        <v>18.999999999999986</v>
      </c>
      <c r="M12" s="30">
        <v>30</v>
      </c>
      <c r="N12" s="30">
        <v>0</v>
      </c>
      <c r="O12" s="30">
        <v>0</v>
      </c>
      <c r="P12" s="30">
        <v>0</v>
      </c>
      <c r="Q12" s="36">
        <v>0</v>
      </c>
      <c r="R12" s="40">
        <v>1</v>
      </c>
      <c r="S12" s="3">
        <f t="shared" si="0"/>
        <v>249.99999999999989</v>
      </c>
      <c r="T12" s="15" t="s">
        <v>22</v>
      </c>
      <c r="U12" s="3">
        <f t="shared" ref="U12:U13" si="1">250*R12</f>
        <v>250</v>
      </c>
    </row>
    <row r="13" spans="1:21" ht="13.5" thickBot="1" x14ac:dyDescent="0.25">
      <c r="A13" s="17" t="s">
        <v>17</v>
      </c>
      <c r="B13" s="37">
        <v>40</v>
      </c>
      <c r="C13" s="38">
        <v>35</v>
      </c>
      <c r="D13" s="38">
        <v>99.999999999999943</v>
      </c>
      <c r="E13" s="38">
        <v>25</v>
      </c>
      <c r="F13" s="38">
        <v>25.000000000000014</v>
      </c>
      <c r="G13" s="38">
        <v>25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9">
        <v>0</v>
      </c>
      <c r="R13" s="40">
        <v>1</v>
      </c>
      <c r="S13" s="3">
        <f t="shared" si="0"/>
        <v>249.99999999999994</v>
      </c>
      <c r="T13" s="15" t="s">
        <v>22</v>
      </c>
      <c r="U13" s="3">
        <f t="shared" si="1"/>
        <v>250</v>
      </c>
    </row>
    <row r="14" spans="1:21" x14ac:dyDescent="0.2">
      <c r="A14" s="41" t="s">
        <v>44</v>
      </c>
      <c r="B14" s="3">
        <f>SUM(B10:B13)</f>
        <v>40</v>
      </c>
      <c r="C14" s="3">
        <f t="shared" ref="C14:Q14" si="2">SUM(C10:C13)</f>
        <v>35</v>
      </c>
      <c r="D14" s="3">
        <f t="shared" si="2"/>
        <v>99.999999999999943</v>
      </c>
      <c r="E14" s="3">
        <f t="shared" si="2"/>
        <v>25</v>
      </c>
      <c r="F14" s="3">
        <f t="shared" si="2"/>
        <v>40</v>
      </c>
      <c r="G14" s="3">
        <f t="shared" si="2"/>
        <v>25</v>
      </c>
      <c r="H14" s="3">
        <f t="shared" si="2"/>
        <v>49.999999999999972</v>
      </c>
      <c r="I14" s="3">
        <f t="shared" si="2"/>
        <v>30</v>
      </c>
      <c r="J14" s="3">
        <f t="shared" si="2"/>
        <v>50</v>
      </c>
      <c r="K14" s="3">
        <f t="shared" si="2"/>
        <v>55.999999999999972</v>
      </c>
      <c r="L14" s="3">
        <f t="shared" si="2"/>
        <v>40</v>
      </c>
      <c r="M14" s="3">
        <f t="shared" si="2"/>
        <v>30</v>
      </c>
      <c r="N14" s="3">
        <f t="shared" si="2"/>
        <v>20</v>
      </c>
      <c r="O14" s="3">
        <f t="shared" si="2"/>
        <v>30</v>
      </c>
      <c r="P14" s="3">
        <f t="shared" si="2"/>
        <v>40</v>
      </c>
      <c r="Q14" s="3">
        <f t="shared" si="2"/>
        <v>55</v>
      </c>
    </row>
    <row r="15" spans="1:21" x14ac:dyDescent="0.2">
      <c r="B15" s="15" t="s">
        <v>42</v>
      </c>
      <c r="C15" s="15" t="s">
        <v>42</v>
      </c>
      <c r="D15" s="15" t="s">
        <v>42</v>
      </c>
      <c r="E15" s="15" t="s">
        <v>42</v>
      </c>
      <c r="F15" s="15" t="s">
        <v>42</v>
      </c>
      <c r="G15" s="15" t="s">
        <v>42</v>
      </c>
      <c r="H15" s="15" t="s">
        <v>42</v>
      </c>
      <c r="I15" s="15" t="s">
        <v>42</v>
      </c>
      <c r="J15" s="15" t="s">
        <v>42</v>
      </c>
      <c r="K15" s="15" t="s">
        <v>42</v>
      </c>
      <c r="L15" s="15" t="s">
        <v>42</v>
      </c>
      <c r="M15" s="15" t="s">
        <v>42</v>
      </c>
      <c r="N15" s="15" t="s">
        <v>42</v>
      </c>
      <c r="O15" s="15" t="s">
        <v>42</v>
      </c>
      <c r="P15" s="15" t="s">
        <v>42</v>
      </c>
      <c r="Q15" s="15" t="s">
        <v>42</v>
      </c>
    </row>
    <row r="16" spans="1:21" x14ac:dyDescent="0.2">
      <c r="A16" s="41" t="s">
        <v>43</v>
      </c>
      <c r="B16" s="28">
        <v>40</v>
      </c>
      <c r="C16" s="28">
        <v>35</v>
      </c>
      <c r="D16" s="28">
        <v>100</v>
      </c>
      <c r="E16" s="28">
        <v>25</v>
      </c>
      <c r="F16" s="28">
        <v>40</v>
      </c>
      <c r="G16" s="28">
        <v>25</v>
      </c>
      <c r="H16" s="28">
        <v>50</v>
      </c>
      <c r="I16" s="28">
        <v>30</v>
      </c>
      <c r="J16" s="28">
        <v>50</v>
      </c>
      <c r="K16" s="28">
        <v>56</v>
      </c>
      <c r="L16" s="28">
        <v>40</v>
      </c>
      <c r="M16" s="28">
        <v>30</v>
      </c>
      <c r="N16" s="28">
        <v>20</v>
      </c>
      <c r="O16" s="28">
        <v>30</v>
      </c>
      <c r="P16" s="28">
        <v>40</v>
      </c>
      <c r="Q16" s="28">
        <v>55</v>
      </c>
    </row>
    <row r="20" spans="1:9" x14ac:dyDescent="0.2">
      <c r="A20" s="2" t="s">
        <v>21</v>
      </c>
      <c r="B20">
        <f>SUMPRODUCT(R2:R5,R10:R13)</f>
        <v>416230</v>
      </c>
    </row>
    <row r="21" spans="1:9" x14ac:dyDescent="0.2">
      <c r="A21" s="2" t="s">
        <v>45</v>
      </c>
      <c r="B21">
        <f>SUMPRODUCT(B2:Q5,B10:Q13)</f>
        <v>61824.999999999993</v>
      </c>
      <c r="G21" s="18" t="s">
        <v>47</v>
      </c>
      <c r="H21" s="18" t="s">
        <v>48</v>
      </c>
      <c r="I21" s="18" t="s">
        <v>49</v>
      </c>
    </row>
    <row r="22" spans="1:9" x14ac:dyDescent="0.2">
      <c r="A22" s="42" t="s">
        <v>46</v>
      </c>
      <c r="B22">
        <f>B20+B21</f>
        <v>478055</v>
      </c>
      <c r="G22" s="17" t="s">
        <v>14</v>
      </c>
      <c r="H22">
        <f>S10/25</f>
        <v>0</v>
      </c>
    </row>
    <row r="23" spans="1:9" x14ac:dyDescent="0.2">
      <c r="G23" s="17" t="s">
        <v>15</v>
      </c>
      <c r="H23">
        <f t="shared" ref="H23:H25" si="3">S11/25</f>
        <v>6.64</v>
      </c>
    </row>
    <row r="24" spans="1:9" x14ac:dyDescent="0.2">
      <c r="G24" s="17" t="s">
        <v>16</v>
      </c>
      <c r="H24">
        <f t="shared" si="3"/>
        <v>9.9999999999999947</v>
      </c>
    </row>
    <row r="25" spans="1:9" x14ac:dyDescent="0.2">
      <c r="G25" s="17" t="s">
        <v>17</v>
      </c>
      <c r="H25">
        <f t="shared" si="3"/>
        <v>9.9999999999999982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="160" zoomScaleNormal="160" workbookViewId="0">
      <selection activeCell="D28" sqref="D28"/>
    </sheetView>
  </sheetViews>
  <sheetFormatPr defaultRowHeight="12.75" x14ac:dyDescent="0.2"/>
  <cols>
    <col min="1" max="1" width="14.7109375" customWidth="1"/>
    <col min="2" max="2" width="15.85546875" customWidth="1"/>
    <col min="6" max="6" width="15.5703125" customWidth="1"/>
  </cols>
  <sheetData>
    <row r="1" spans="1:9" x14ac:dyDescent="0.2"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</row>
    <row r="2" spans="1:9" x14ac:dyDescent="0.2">
      <c r="A2" s="53" t="s">
        <v>24</v>
      </c>
      <c r="B2" s="45">
        <v>211</v>
      </c>
      <c r="C2" s="46">
        <v>232</v>
      </c>
      <c r="D2" s="46">
        <v>240</v>
      </c>
      <c r="E2" s="46">
        <v>300</v>
      </c>
      <c r="F2" s="47">
        <v>6000000</v>
      </c>
    </row>
    <row r="3" spans="1:9" x14ac:dyDescent="0.2">
      <c r="A3" s="53" t="s">
        <v>25</v>
      </c>
      <c r="B3" s="29">
        <v>211</v>
      </c>
      <c r="C3" s="30">
        <v>232</v>
      </c>
      <c r="D3" s="30">
        <v>240</v>
      </c>
      <c r="E3" s="30">
        <v>300</v>
      </c>
      <c r="F3" s="31">
        <v>10000000</v>
      </c>
    </row>
    <row r="4" spans="1:9" x14ac:dyDescent="0.2">
      <c r="A4" s="53" t="s">
        <v>26</v>
      </c>
      <c r="B4" s="29">
        <v>232</v>
      </c>
      <c r="C4" s="30">
        <v>212</v>
      </c>
      <c r="D4" s="30">
        <v>230</v>
      </c>
      <c r="E4" s="30">
        <v>280</v>
      </c>
      <c r="F4" s="31">
        <v>5500000</v>
      </c>
    </row>
    <row r="5" spans="1:9" x14ac:dyDescent="0.2">
      <c r="A5" s="53" t="s">
        <v>27</v>
      </c>
      <c r="B5" s="29">
        <v>232</v>
      </c>
      <c r="C5" s="30">
        <v>212</v>
      </c>
      <c r="D5" s="30">
        <v>230</v>
      </c>
      <c r="E5" s="30">
        <v>280</v>
      </c>
      <c r="F5" s="31">
        <v>9200000</v>
      </c>
    </row>
    <row r="6" spans="1:9" x14ac:dyDescent="0.2">
      <c r="A6" s="53" t="s">
        <v>28</v>
      </c>
      <c r="B6" s="29">
        <v>238</v>
      </c>
      <c r="C6" s="30">
        <v>230</v>
      </c>
      <c r="D6" s="30">
        <v>215</v>
      </c>
      <c r="E6" s="30">
        <v>270</v>
      </c>
      <c r="F6" s="31">
        <v>5600000</v>
      </c>
    </row>
    <row r="7" spans="1:9" x14ac:dyDescent="0.2">
      <c r="A7" s="53" t="s">
        <v>29</v>
      </c>
      <c r="B7" s="29">
        <v>238</v>
      </c>
      <c r="C7" s="30">
        <v>230</v>
      </c>
      <c r="D7" s="30">
        <v>215</v>
      </c>
      <c r="E7" s="30">
        <v>270</v>
      </c>
      <c r="F7" s="31">
        <v>9300000</v>
      </c>
    </row>
    <row r="8" spans="1:9" x14ac:dyDescent="0.2">
      <c r="A8" s="53" t="s">
        <v>30</v>
      </c>
      <c r="B8" s="29">
        <v>299</v>
      </c>
      <c r="C8" s="30">
        <v>280</v>
      </c>
      <c r="D8" s="30">
        <v>270</v>
      </c>
      <c r="E8" s="30">
        <v>225</v>
      </c>
      <c r="F8" s="31">
        <v>6100000</v>
      </c>
    </row>
    <row r="9" spans="1:9" x14ac:dyDescent="0.2">
      <c r="A9" s="53" t="s">
        <v>31</v>
      </c>
      <c r="B9" s="49">
        <v>299</v>
      </c>
      <c r="C9" s="50">
        <v>280</v>
      </c>
      <c r="D9" s="50">
        <v>270</v>
      </c>
      <c r="E9" s="50">
        <v>225</v>
      </c>
      <c r="F9" s="51">
        <v>10200000</v>
      </c>
    </row>
    <row r="11" spans="1:9" x14ac:dyDescent="0.2">
      <c r="D11" s="63" t="s">
        <v>37</v>
      </c>
    </row>
    <row r="12" spans="1:9" x14ac:dyDescent="0.2">
      <c r="B12" s="16" t="s">
        <v>32</v>
      </c>
      <c r="C12" s="16" t="s">
        <v>33</v>
      </c>
      <c r="D12" s="16" t="s">
        <v>34</v>
      </c>
      <c r="E12" s="16" t="s">
        <v>35</v>
      </c>
      <c r="F12" s="16" t="s">
        <v>59</v>
      </c>
      <c r="G12" s="16" t="s">
        <v>60</v>
      </c>
      <c r="H12" s="3"/>
      <c r="I12" s="16" t="s">
        <v>61</v>
      </c>
    </row>
    <row r="13" spans="1:9" x14ac:dyDescent="0.2">
      <c r="A13" s="57" t="s">
        <v>24</v>
      </c>
      <c r="B13" s="66">
        <v>0</v>
      </c>
      <c r="C13" s="58">
        <v>0</v>
      </c>
      <c r="D13" s="58">
        <v>0</v>
      </c>
      <c r="E13" s="58">
        <v>0</v>
      </c>
      <c r="F13" s="54">
        <v>0</v>
      </c>
      <c r="G13" s="3">
        <f>SUM(B13:E13)</f>
        <v>0</v>
      </c>
      <c r="H13" s="15" t="s">
        <v>22</v>
      </c>
      <c r="I13">
        <f>200000*F13</f>
        <v>0</v>
      </c>
    </row>
    <row r="14" spans="1:9" x14ac:dyDescent="0.2">
      <c r="A14" s="57" t="s">
        <v>25</v>
      </c>
      <c r="B14" s="59">
        <v>0</v>
      </c>
      <c r="C14" s="60">
        <v>0</v>
      </c>
      <c r="D14" s="60">
        <v>0</v>
      </c>
      <c r="E14" s="60">
        <v>0</v>
      </c>
      <c r="F14" s="55">
        <v>0</v>
      </c>
      <c r="G14" s="3">
        <f t="shared" ref="G14:G20" si="0">SUM(B14:E14)</f>
        <v>0</v>
      </c>
      <c r="H14" s="15" t="s">
        <v>22</v>
      </c>
      <c r="I14">
        <f>400000*F14</f>
        <v>0</v>
      </c>
    </row>
    <row r="15" spans="1:9" x14ac:dyDescent="0.2">
      <c r="A15" s="57" t="s">
        <v>26</v>
      </c>
      <c r="B15" s="59">
        <v>0</v>
      </c>
      <c r="C15" s="60">
        <v>0</v>
      </c>
      <c r="D15" s="60">
        <v>0</v>
      </c>
      <c r="E15" s="60">
        <v>0</v>
      </c>
      <c r="F15" s="55">
        <v>0</v>
      </c>
      <c r="G15" s="3">
        <f t="shared" si="0"/>
        <v>0</v>
      </c>
      <c r="H15" s="15" t="s">
        <v>22</v>
      </c>
      <c r="I15">
        <f t="shared" ref="I15:I19" si="1">200000*F15</f>
        <v>0</v>
      </c>
    </row>
    <row r="16" spans="1:9" s="76" customFormat="1" x14ac:dyDescent="0.2">
      <c r="A16" s="70" t="s">
        <v>27</v>
      </c>
      <c r="B16" s="71">
        <v>110000</v>
      </c>
      <c r="C16" s="72">
        <v>180000</v>
      </c>
      <c r="D16" s="72">
        <v>110000</v>
      </c>
      <c r="E16" s="72">
        <v>0</v>
      </c>
      <c r="F16" s="73">
        <v>1</v>
      </c>
      <c r="G16" s="74">
        <f t="shared" si="0"/>
        <v>400000</v>
      </c>
      <c r="H16" s="75" t="s">
        <v>22</v>
      </c>
      <c r="I16" s="76">
        <f>400000*F16</f>
        <v>400000</v>
      </c>
    </row>
    <row r="17" spans="1:9" x14ac:dyDescent="0.2">
      <c r="A17" s="57" t="s">
        <v>28</v>
      </c>
      <c r="B17" s="59">
        <v>0</v>
      </c>
      <c r="C17" s="60">
        <v>0</v>
      </c>
      <c r="D17" s="60">
        <v>0</v>
      </c>
      <c r="E17" s="60">
        <v>0</v>
      </c>
      <c r="F17" s="55">
        <v>0</v>
      </c>
      <c r="G17" s="3">
        <f t="shared" si="0"/>
        <v>0</v>
      </c>
      <c r="H17" s="15" t="s">
        <v>22</v>
      </c>
      <c r="I17">
        <f t="shared" si="1"/>
        <v>0</v>
      </c>
    </row>
    <row r="18" spans="1:9" x14ac:dyDescent="0.2">
      <c r="A18" s="57" t="s">
        <v>29</v>
      </c>
      <c r="B18" s="59">
        <v>0</v>
      </c>
      <c r="C18" s="60">
        <v>0</v>
      </c>
      <c r="D18" s="60">
        <v>0</v>
      </c>
      <c r="E18" s="60">
        <v>0</v>
      </c>
      <c r="F18" s="55">
        <v>0</v>
      </c>
      <c r="G18" s="3">
        <f t="shared" si="0"/>
        <v>0</v>
      </c>
      <c r="H18" s="15" t="s">
        <v>22</v>
      </c>
      <c r="I18">
        <f>400000*F18</f>
        <v>0</v>
      </c>
    </row>
    <row r="19" spans="1:9" s="76" customFormat="1" x14ac:dyDescent="0.2">
      <c r="A19" s="70" t="s">
        <v>30</v>
      </c>
      <c r="B19" s="71">
        <v>0</v>
      </c>
      <c r="C19" s="72">
        <v>0</v>
      </c>
      <c r="D19" s="72">
        <v>10000</v>
      </c>
      <c r="E19" s="72">
        <v>100000</v>
      </c>
      <c r="F19" s="73">
        <v>1</v>
      </c>
      <c r="G19" s="74">
        <f t="shared" si="0"/>
        <v>110000</v>
      </c>
      <c r="H19" s="75" t="s">
        <v>22</v>
      </c>
      <c r="I19" s="76">
        <f t="shared" si="1"/>
        <v>200000</v>
      </c>
    </row>
    <row r="20" spans="1:9" x14ac:dyDescent="0.2">
      <c r="A20" s="57" t="s">
        <v>31</v>
      </c>
      <c r="B20" s="61">
        <v>0</v>
      </c>
      <c r="C20" s="62">
        <v>0</v>
      </c>
      <c r="D20" s="62">
        <v>0</v>
      </c>
      <c r="E20" s="62">
        <v>0</v>
      </c>
      <c r="F20" s="56">
        <v>0</v>
      </c>
      <c r="G20" s="3">
        <f t="shared" si="0"/>
        <v>0</v>
      </c>
      <c r="H20" s="15" t="s">
        <v>22</v>
      </c>
      <c r="I20">
        <f>400000*F20</f>
        <v>0</v>
      </c>
    </row>
    <row r="21" spans="1:9" x14ac:dyDescent="0.2">
      <c r="A21" s="67" t="s">
        <v>62</v>
      </c>
      <c r="B21" s="68">
        <f>SUM(B13:B20)</f>
        <v>110000</v>
      </c>
      <c r="C21" s="68">
        <f t="shared" ref="C21:E21" si="2">SUM(C13:C20)</f>
        <v>180000</v>
      </c>
      <c r="D21" s="68">
        <f t="shared" si="2"/>
        <v>120000</v>
      </c>
      <c r="E21" s="68">
        <f t="shared" si="2"/>
        <v>100000</v>
      </c>
      <c r="F21" s="65"/>
    </row>
    <row r="22" spans="1:9" x14ac:dyDescent="0.2">
      <c r="A22" s="3"/>
      <c r="B22" s="15" t="s">
        <v>42</v>
      </c>
      <c r="C22" s="15" t="s">
        <v>42</v>
      </c>
      <c r="D22" s="15" t="s">
        <v>42</v>
      </c>
      <c r="E22" s="15" t="s">
        <v>42</v>
      </c>
    </row>
    <row r="23" spans="1:9" x14ac:dyDescent="0.2">
      <c r="A23" s="64" t="s">
        <v>43</v>
      </c>
      <c r="B23" s="28">
        <v>110000</v>
      </c>
      <c r="C23" s="28">
        <v>180000</v>
      </c>
      <c r="D23" s="28">
        <v>120000</v>
      </c>
      <c r="E23" s="28">
        <v>100000</v>
      </c>
    </row>
    <row r="26" spans="1:9" x14ac:dyDescent="0.2">
      <c r="A26" s="2" t="s">
        <v>21</v>
      </c>
      <c r="B26">
        <f>SUMPRODUCT(F2:F9,F13:F20)</f>
        <v>15300000</v>
      </c>
    </row>
    <row r="27" spans="1:9" x14ac:dyDescent="0.2">
      <c r="A27" s="2" t="s">
        <v>63</v>
      </c>
      <c r="B27">
        <f>SUMPRODUCT(B2:E9,B13:E20)</f>
        <v>114180000</v>
      </c>
    </row>
    <row r="28" spans="1:9" x14ac:dyDescent="0.2">
      <c r="A28" s="69" t="s">
        <v>64</v>
      </c>
      <c r="B28">
        <f>B26+B27</f>
        <v>129480000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exampla prob</vt:lpstr>
      <vt:lpstr>prob1</vt:lpstr>
      <vt:lpstr>Sheet1</vt:lpstr>
    </vt:vector>
  </TitlesOfParts>
  <Company>Kellogg Graduate School of Management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Supply Chain Management - 5th edition</dc:title>
  <dc:subject>Chapter 5 Problem 1</dc:subject>
  <dc:creator>Jay Mabe</dc:creator>
  <cp:lastModifiedBy>Administrator</cp:lastModifiedBy>
  <dcterms:created xsi:type="dcterms:W3CDTF">2000-09-29T14:14:41Z</dcterms:created>
  <dcterms:modified xsi:type="dcterms:W3CDTF">2022-09-25T06:13:10Z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0870f83e-f5fd-4cdd-acac-8ca01611a7fb</vt:lpwstr>
  </property>
</Properties>
</file>