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trlProps/ctrlProp2.xml" ContentType="application/vnd.ms-excel.controlproperti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trlProps/ctrlProp3.xml" ContentType="application/vnd.ms-excel.controlproperti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FRM\Session 1-2-3\Session 3\"/>
    </mc:Choice>
  </mc:AlternateContent>
  <xr:revisionPtr revIDLastSave="0" documentId="8_{EA124DC6-2525-4115-922C-8CBEC92E11F4}" xr6:coauthVersionLast="47" xr6:coauthVersionMax="47" xr10:uidLastSave="{00000000-0000-0000-0000-000000000000}"/>
  <bookViews>
    <workbookView xWindow="-98" yWindow="-98" windowWidth="21795" windowHeight="12975" activeTab="3" xr2:uid="{00000000-000D-0000-FFFF-FFFF00000000}"/>
  </bookViews>
  <sheets>
    <sheet name="index" sheetId="12" r:id="rId1"/>
    <sheet name="CUPON-DUR" sheetId="6" r:id="rId2"/>
    <sheet name="YTM-DUR" sheetId="7" r:id="rId3"/>
    <sheet name="MAT-DUR" sheetId="8" r:id="rId4"/>
  </sheets>
  <externalReferences>
    <externalReference r:id="rId5"/>
  </externalReferences>
  <definedNames>
    <definedName name="COUPON" localSheetId="1">'CUPON-DUR'!$B$6</definedName>
    <definedName name="COUPON" localSheetId="3">'MAT-DUR'!$B$6</definedName>
    <definedName name="COUPON" localSheetId="2">'YTM-DUR'!$B$6</definedName>
    <definedName name="COUPON">#REF!</definedName>
    <definedName name="du">'[1]MAC_DUR (2)'!$E$22</definedName>
    <definedName name="FV" localSheetId="1">'CUPON-DUR'!$B$5</definedName>
    <definedName name="FV" localSheetId="3">'MAT-DUR'!$B$5</definedName>
    <definedName name="FV" localSheetId="2">'YTM-DUR'!$B$5</definedName>
    <definedName name="FV">#REF!</definedName>
    <definedName name="MATURITY" localSheetId="1">'CUPON-DUR'!$B$7</definedName>
    <definedName name="MATURITY" localSheetId="3">'MAT-DUR'!$B$7</definedName>
    <definedName name="MATURITY" localSheetId="2">'YTM-DUR'!$B$7</definedName>
    <definedName name="MATURITY">#REF!</definedName>
    <definedName name="P" localSheetId="1">'CUPON-DUR'!$B$11</definedName>
    <definedName name="P" localSheetId="3">'MAT-DUR'!$B$11</definedName>
    <definedName name="P" localSheetId="2">'YTM-DUR'!$B$11</definedName>
    <definedName name="P">#REF!</definedName>
    <definedName name="Y" localSheetId="1">'CUPON-DUR'!$B$8</definedName>
    <definedName name="Y" localSheetId="3">'MAT-DUR'!$B$8</definedName>
    <definedName name="Y" localSheetId="2">'YTM-DUR'!$B$8</definedName>
    <definedName name="Y">#REF!</definedName>
    <definedName name="YTM" localSheetId="1">'CUPON-DUR'!$B$8</definedName>
    <definedName name="YTM" localSheetId="3">'MAT-DUR'!$B$8</definedName>
    <definedName name="YTM" localSheetId="2">'YTM-DUR'!$B$8</definedName>
    <definedName name="YTM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8" l="1"/>
  <c r="B12" i="8" s="1"/>
  <c r="B8" i="7"/>
  <c r="B12" i="7" s="1"/>
  <c r="B11" i="8"/>
  <c r="B6" i="6"/>
  <c r="B11" i="6" s="1"/>
  <c r="A17" i="8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8" i="7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B15" i="6"/>
  <c r="A17" i="6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B12" i="6"/>
  <c r="B15" i="8" l="1"/>
  <c r="B11" i="7"/>
  <c r="B16" i="7"/>
</calcChain>
</file>

<file path=xl/sharedStrings.xml><?xml version="1.0" encoding="utf-8"?>
<sst xmlns="http://schemas.openxmlformats.org/spreadsheetml/2006/main" count="34" uniqueCount="13">
  <si>
    <t>INPUT DATA</t>
  </si>
  <si>
    <t>FACE VALUE</t>
  </si>
  <si>
    <t xml:space="preserve">YIELD-TO-MATURITY </t>
  </si>
  <si>
    <t>OUTPUT DATA</t>
  </si>
  <si>
    <t>PRICE</t>
  </si>
  <si>
    <t>COUPON RATE</t>
  </si>
  <si>
    <t>MATURITY (in yrs)</t>
  </si>
  <si>
    <t>DURATION          (in yrs)</t>
  </si>
  <si>
    <t xml:space="preserve">APPRECIATING RELATION BETWEEN COUPON AND DURATION </t>
  </si>
  <si>
    <t xml:space="preserve">APPRECIATING RELATION BETWEEN YTM AND DURATION </t>
  </si>
  <si>
    <t xml:space="preserve">APPRECIATING RELATION BETWEEN MATURITY AND DURATION </t>
  </si>
  <si>
    <t>INDEX</t>
  </si>
  <si>
    <t>GO TO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</si>
</sst>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Rs.&quot;* #,##0.00_);_(&quot;Rs.&quot;* \(#,##0.00\);_(&quot;Rs.&quot;* &quot;-&quot;??_);_(@_)"/>
    <numFmt numFmtId="165" formatCode="_(&quot;Rs.&quot;* #,##0_);_(&quot;Rs.&quot;* \(#,##0\);_(&quot;Rs.&quot;* &quot;-&quot;??_);_(@_)"/>
    <numFmt numFmtId="166" formatCode="0.000"/>
    <numFmt numFmtId="167" formatCode="0.0"/>
    <numFmt numFmtId="168" formatCode="0.000%"/>
  </numFmts>
  <fonts count="32" x14ac:knownFonts="1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sz val="14"/>
      <name val="Arial Narrow"/>
      <family val="2"/>
    </font>
    <font>
      <b/>
      <sz val="20"/>
      <color theme="0"/>
      <name val="Arial Narrow"/>
      <family val="2"/>
    </font>
    <font>
      <b/>
      <sz val="14"/>
      <color rgb="FF003300"/>
      <name val="Arial Narrow"/>
      <family val="2"/>
    </font>
    <font>
      <sz val="14"/>
      <color rgb="FF003300"/>
      <name val="Arial Narrow"/>
      <family val="2"/>
    </font>
    <font>
      <sz val="14"/>
      <color rgb="FF002060"/>
      <name val="Arial Narrow"/>
      <family val="2"/>
    </font>
    <font>
      <b/>
      <sz val="14"/>
      <color rgb="FF002060"/>
      <name val="Arial Narrow"/>
      <family val="2"/>
    </font>
    <font>
      <sz val="14"/>
      <color indexed="16"/>
      <name val="Consolas"/>
      <family val="3"/>
    </font>
    <font>
      <u/>
      <sz val="10"/>
      <color indexed="12"/>
      <name val="Consolas"/>
      <family val="3"/>
    </font>
    <font>
      <sz val="14"/>
      <color indexed="42"/>
      <name val="Consolas"/>
      <family val="3"/>
    </font>
    <font>
      <sz val="12"/>
      <color indexed="16"/>
      <name val="Consolas"/>
      <family val="3"/>
    </font>
    <font>
      <b/>
      <sz val="12"/>
      <color indexed="10"/>
      <name val="Consolas"/>
      <family val="3"/>
    </font>
    <font>
      <b/>
      <sz val="12"/>
      <color indexed="12"/>
      <name val="Consolas"/>
      <family val="3"/>
    </font>
    <font>
      <b/>
      <sz val="12"/>
      <color theme="0"/>
      <name val="Consolas"/>
      <family val="3"/>
    </font>
    <font>
      <sz val="12"/>
      <color indexed="16"/>
      <name val="Verdana"/>
      <family val="2"/>
    </font>
    <font>
      <u/>
      <sz val="12"/>
      <color indexed="12"/>
      <name val="Verdana"/>
      <family val="2"/>
    </font>
    <font>
      <sz val="12"/>
      <color indexed="13"/>
      <name val="Verdana"/>
      <family val="2"/>
    </font>
    <font>
      <b/>
      <sz val="11"/>
      <color theme="0"/>
      <name val="Verdana"/>
      <family val="2"/>
    </font>
    <font>
      <sz val="11"/>
      <color indexed="16"/>
      <name val="Verdana"/>
      <family val="2"/>
    </font>
    <font>
      <b/>
      <sz val="11"/>
      <color indexed="12"/>
      <name val="Verdana"/>
      <family val="2"/>
    </font>
    <font>
      <b/>
      <sz val="11"/>
      <color rgb="FF002060"/>
      <name val="Verdana"/>
      <family val="2"/>
    </font>
    <font>
      <sz val="12"/>
      <color theme="4" tint="0.79998168889431442"/>
      <name val="Verdana"/>
      <family val="2"/>
    </font>
    <font>
      <b/>
      <sz val="11"/>
      <color rgb="FFC00000"/>
      <name val="Verdana"/>
      <family val="2"/>
    </font>
    <font>
      <sz val="12"/>
      <color indexed="56"/>
      <name val="Consolas"/>
      <family val="3"/>
    </font>
    <font>
      <u/>
      <sz val="12"/>
      <color indexed="12"/>
      <name val="Consolas"/>
      <family val="3"/>
    </font>
    <font>
      <b/>
      <sz val="12"/>
      <color indexed="56"/>
      <name val="Consolas"/>
      <family val="3"/>
    </font>
    <font>
      <sz val="12"/>
      <color indexed="19"/>
      <name val="Consolas"/>
      <family val="3"/>
    </font>
    <font>
      <b/>
      <sz val="14"/>
      <name val="Consolas"/>
      <family val="3"/>
    </font>
    <font>
      <sz val="12"/>
      <color theme="2"/>
      <name val="Consolas"/>
      <family val="3"/>
    </font>
  </fonts>
  <fills count="1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</fills>
  <borders count="23">
    <border>
      <left/>
      <right/>
      <top/>
      <bottom/>
      <diagonal/>
    </border>
    <border>
      <left style="thin">
        <color indexed="38"/>
      </left>
      <right style="thin">
        <color indexed="38"/>
      </right>
      <top style="thin">
        <color indexed="38"/>
      </top>
      <bottom style="thin">
        <color indexed="38"/>
      </bottom>
      <diagonal/>
    </border>
    <border>
      <left/>
      <right style="thin">
        <color indexed="38"/>
      </right>
      <top style="thin">
        <color indexed="38"/>
      </top>
      <bottom style="thin">
        <color indexed="38"/>
      </bottom>
      <diagonal/>
    </border>
    <border>
      <left style="thin">
        <color indexed="38"/>
      </left>
      <right style="thin">
        <color indexed="38"/>
      </right>
      <top/>
      <bottom style="thin">
        <color indexed="38"/>
      </bottom>
      <diagonal/>
    </border>
    <border>
      <left style="thin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ck">
        <color indexed="33"/>
      </left>
      <right/>
      <top style="thick">
        <color indexed="33"/>
      </top>
      <bottom/>
      <diagonal/>
    </border>
    <border>
      <left/>
      <right/>
      <top style="thick">
        <color indexed="33"/>
      </top>
      <bottom/>
      <diagonal/>
    </border>
    <border>
      <left/>
      <right style="thick">
        <color indexed="33"/>
      </right>
      <top style="thick">
        <color indexed="33"/>
      </top>
      <bottom/>
      <diagonal/>
    </border>
    <border>
      <left style="thick">
        <color indexed="33"/>
      </left>
      <right/>
      <top/>
      <bottom/>
      <diagonal/>
    </border>
    <border>
      <left/>
      <right style="thick">
        <color indexed="33"/>
      </right>
      <top/>
      <bottom/>
      <diagonal/>
    </border>
    <border>
      <left style="thick">
        <color indexed="33"/>
      </left>
      <right/>
      <top/>
      <bottom style="thick">
        <color indexed="33"/>
      </bottom>
      <diagonal/>
    </border>
    <border>
      <left/>
      <right/>
      <top/>
      <bottom style="thick">
        <color indexed="33"/>
      </bottom>
      <diagonal/>
    </border>
    <border>
      <left/>
      <right style="thick">
        <color indexed="33"/>
      </right>
      <top/>
      <bottom style="thick">
        <color indexed="33"/>
      </bottom>
      <diagonal/>
    </border>
    <border>
      <left style="thin">
        <color indexed="38"/>
      </left>
      <right/>
      <top style="thin">
        <color indexed="38"/>
      </top>
      <bottom style="thin">
        <color indexed="38"/>
      </bottom>
      <diagonal/>
    </border>
    <border>
      <left style="thin">
        <color indexed="38"/>
      </left>
      <right style="thin">
        <color indexed="38"/>
      </right>
      <top style="thin">
        <color indexed="21"/>
      </top>
      <bottom/>
      <diagonal/>
    </border>
    <border>
      <left style="thin">
        <color indexed="38"/>
      </left>
      <right style="thin">
        <color indexed="38"/>
      </right>
      <top style="thin">
        <color indexed="38"/>
      </top>
      <bottom/>
      <diagonal/>
    </border>
    <border>
      <left style="medium">
        <color indexed="64"/>
      </left>
      <right style="thin">
        <color indexed="38"/>
      </right>
      <top style="medium">
        <color indexed="64"/>
      </top>
      <bottom style="thin">
        <color indexed="38"/>
      </bottom>
      <diagonal/>
    </border>
    <border>
      <left style="thin">
        <color indexed="38"/>
      </left>
      <right style="medium">
        <color indexed="64"/>
      </right>
      <top style="medium">
        <color indexed="64"/>
      </top>
      <bottom style="thin">
        <color indexed="38"/>
      </bottom>
      <diagonal/>
    </border>
    <border>
      <left style="medium">
        <color indexed="64"/>
      </left>
      <right style="thin">
        <color indexed="38"/>
      </right>
      <top style="thin">
        <color indexed="38"/>
      </top>
      <bottom style="medium">
        <color indexed="64"/>
      </bottom>
      <diagonal/>
    </border>
    <border>
      <left style="thin">
        <color indexed="38"/>
      </left>
      <right style="medium">
        <color indexed="64"/>
      </right>
      <top style="thin">
        <color indexed="38"/>
      </top>
      <bottom style="medium">
        <color indexed="64"/>
      </bottom>
      <diagonal/>
    </border>
    <border>
      <left style="thin">
        <color indexed="38"/>
      </left>
      <right style="thin">
        <color indexed="38"/>
      </right>
      <top/>
      <bottom/>
      <diagonal/>
    </border>
    <border>
      <left style="medium">
        <color indexed="64"/>
      </left>
      <right style="thin">
        <color indexed="38"/>
      </right>
      <top style="thin">
        <color indexed="38"/>
      </top>
      <bottom style="thin">
        <color indexed="38"/>
      </bottom>
      <diagonal/>
    </border>
    <border>
      <left style="thin">
        <color indexed="38"/>
      </left>
      <right style="medium">
        <color indexed="64"/>
      </right>
      <top style="thin">
        <color indexed="38"/>
      </top>
      <bottom style="thin">
        <color indexed="38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101">
    <xf numFmtId="0" fontId="0" fillId="0" borderId="0" xfId="0"/>
    <xf numFmtId="0" fontId="4" fillId="0" borderId="0" xfId="0" applyFont="1" applyAlignment="1">
      <alignment vertical="center" wrapText="1"/>
    </xf>
    <xf numFmtId="0" fontId="5" fillId="6" borderId="0" xfId="0" applyFont="1" applyFill="1" applyAlignment="1">
      <alignment vertical="center" wrapText="1"/>
    </xf>
    <xf numFmtId="0" fontId="4" fillId="8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center" vertical="center" wrapText="1"/>
    </xf>
    <xf numFmtId="0" fontId="6" fillId="7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8" borderId="0" xfId="2" applyFont="1" applyFill="1" applyAlignment="1" applyProtection="1">
      <alignment vertical="center" wrapText="1"/>
    </xf>
    <xf numFmtId="0" fontId="10" fillId="5" borderId="2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vertical="center" wrapText="1"/>
    </xf>
    <xf numFmtId="0" fontId="10" fillId="5" borderId="3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2" fontId="12" fillId="5" borderId="1" xfId="0" applyNumberFormat="1" applyFont="1" applyFill="1" applyBorder="1" applyAlignment="1" applyProtection="1">
      <alignment vertical="center" wrapText="1"/>
      <protection hidden="1"/>
    </xf>
    <xf numFmtId="10" fontId="12" fillId="5" borderId="1" xfId="0" applyNumberFormat="1" applyFont="1" applyFill="1" applyBorder="1" applyAlignment="1">
      <alignment vertical="center" wrapText="1"/>
    </xf>
    <xf numFmtId="2" fontId="12" fillId="5" borderId="1" xfId="0" applyNumberFormat="1" applyFont="1" applyFill="1" applyBorder="1" applyAlignment="1">
      <alignment vertical="center" wrapText="1"/>
    </xf>
    <xf numFmtId="10" fontId="10" fillId="5" borderId="1" xfId="0" applyNumberFormat="1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2" fontId="15" fillId="4" borderId="1" xfId="0" applyNumberFormat="1" applyFont="1" applyFill="1" applyBorder="1" applyAlignment="1">
      <alignment vertical="center" wrapText="1"/>
    </xf>
    <xf numFmtId="0" fontId="14" fillId="9" borderId="1" xfId="0" applyFont="1" applyFill="1" applyBorder="1" applyAlignment="1">
      <alignment vertical="center" wrapText="1"/>
    </xf>
    <xf numFmtId="164" fontId="14" fillId="9" borderId="1" xfId="1" applyFont="1" applyFill="1" applyBorder="1" applyAlignment="1">
      <alignment horizontal="right" vertical="center" wrapText="1"/>
    </xf>
    <xf numFmtId="0" fontId="16" fillId="6" borderId="3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165" fontId="13" fillId="0" borderId="1" xfId="1" applyNumberFormat="1" applyFont="1" applyFill="1" applyBorder="1" applyAlignment="1">
      <alignment vertical="center" wrapText="1"/>
    </xf>
    <xf numFmtId="10" fontId="13" fillId="0" borderId="1" xfId="0" applyNumberFormat="1" applyFont="1" applyBorder="1" applyAlignment="1">
      <alignment vertical="center" wrapText="1"/>
    </xf>
    <xf numFmtId="167" fontId="13" fillId="0" borderId="1" xfId="0" applyNumberFormat="1" applyFont="1" applyBorder="1" applyAlignment="1">
      <alignment vertical="center" wrapText="1"/>
    </xf>
    <xf numFmtId="9" fontId="13" fillId="0" borderId="1" xfId="0" applyNumberFormat="1" applyFont="1" applyBorder="1" applyAlignment="1">
      <alignment vertical="center" wrapText="1"/>
    </xf>
    <xf numFmtId="0" fontId="16" fillId="6" borderId="1" xfId="0" applyFont="1" applyFill="1" applyBorder="1" applyAlignment="1">
      <alignment vertical="center" wrapText="1"/>
    </xf>
    <xf numFmtId="0" fontId="17" fillId="10" borderId="2" xfId="0" applyFont="1" applyFill="1" applyBorder="1" applyAlignment="1">
      <alignment vertical="center" wrapText="1"/>
    </xf>
    <xf numFmtId="0" fontId="18" fillId="10" borderId="4" xfId="2" applyFont="1" applyFill="1" applyBorder="1" applyAlignment="1" applyProtection="1">
      <alignment vertical="center" wrapText="1"/>
    </xf>
    <xf numFmtId="0" fontId="17" fillId="10" borderId="1" xfId="0" applyFont="1" applyFill="1" applyBorder="1" applyAlignment="1">
      <alignment vertical="center" wrapText="1"/>
    </xf>
    <xf numFmtId="0" fontId="17" fillId="10" borderId="3" xfId="0" applyFont="1" applyFill="1" applyBorder="1" applyAlignment="1">
      <alignment vertical="center" wrapText="1"/>
    </xf>
    <xf numFmtId="0" fontId="19" fillId="10" borderId="1" xfId="0" applyFont="1" applyFill="1" applyBorder="1" applyAlignment="1">
      <alignment vertical="center" wrapText="1"/>
    </xf>
    <xf numFmtId="168" fontId="19" fillId="10" borderId="1" xfId="0" applyNumberFormat="1" applyFont="1" applyFill="1" applyBorder="1" applyAlignment="1">
      <alignment vertical="center" wrapText="1"/>
    </xf>
    <xf numFmtId="0" fontId="20" fillId="11" borderId="15" xfId="0" applyFont="1" applyFill="1" applyBorder="1" applyAlignment="1">
      <alignment vertical="center" wrapText="1"/>
    </xf>
    <xf numFmtId="0" fontId="23" fillId="0" borderId="18" xfId="0" applyFont="1" applyBorder="1" applyAlignment="1">
      <alignment vertical="center" wrapText="1"/>
    </xf>
    <xf numFmtId="2" fontId="22" fillId="0" borderId="19" xfId="0" applyNumberFormat="1" applyFont="1" applyBorder="1" applyAlignment="1">
      <alignment vertical="center" wrapText="1"/>
    </xf>
    <xf numFmtId="0" fontId="20" fillId="11" borderId="20" xfId="0" applyFont="1" applyFill="1" applyBorder="1" applyAlignment="1">
      <alignment vertical="center" wrapText="1"/>
    </xf>
    <xf numFmtId="0" fontId="21" fillId="10" borderId="3" xfId="0" applyFont="1" applyFill="1" applyBorder="1" applyAlignment="1">
      <alignment vertical="center" wrapText="1"/>
    </xf>
    <xf numFmtId="0" fontId="21" fillId="0" borderId="16" xfId="0" applyFont="1" applyBorder="1" applyAlignment="1">
      <alignment vertical="center" wrapText="1"/>
    </xf>
    <xf numFmtId="165" fontId="21" fillId="0" borderId="17" xfId="1" applyNumberFormat="1" applyFont="1" applyFill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9" fontId="21" fillId="0" borderId="22" xfId="3" applyFont="1" applyFill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0" fontId="21" fillId="0" borderId="18" xfId="0" applyFont="1" applyBorder="1" applyAlignment="1">
      <alignment vertical="center" wrapText="1"/>
    </xf>
    <xf numFmtId="10" fontId="21" fillId="0" borderId="19" xfId="0" applyNumberFormat="1" applyFont="1" applyBorder="1" applyAlignment="1">
      <alignment vertical="center" wrapText="1"/>
    </xf>
    <xf numFmtId="0" fontId="24" fillId="10" borderId="1" xfId="0" applyFont="1" applyFill="1" applyBorder="1" applyAlignment="1">
      <alignment vertical="center" wrapText="1"/>
    </xf>
    <xf numFmtId="10" fontId="24" fillId="10" borderId="1" xfId="0" applyNumberFormat="1" applyFont="1" applyFill="1" applyBorder="1" applyAlignment="1">
      <alignment vertical="center" wrapText="1"/>
    </xf>
    <xf numFmtId="168" fontId="24" fillId="10" borderId="1" xfId="0" applyNumberFormat="1" applyFont="1" applyFill="1" applyBorder="1" applyAlignment="1">
      <alignment vertical="center" wrapText="1"/>
    </xf>
    <xf numFmtId="0" fontId="25" fillId="0" borderId="16" xfId="0" applyFont="1" applyBorder="1" applyAlignment="1">
      <alignment vertical="center" wrapText="1"/>
    </xf>
    <xf numFmtId="164" fontId="25" fillId="0" borderId="17" xfId="1" applyFont="1" applyFill="1" applyBorder="1" applyAlignment="1">
      <alignment vertical="center" wrapText="1"/>
    </xf>
    <xf numFmtId="0" fontId="26" fillId="12" borderId="2" xfId="0" applyFont="1" applyFill="1" applyBorder="1" applyAlignment="1">
      <alignment vertical="center" wrapText="1"/>
    </xf>
    <xf numFmtId="0" fontId="26" fillId="12" borderId="1" xfId="0" applyFont="1" applyFill="1" applyBorder="1" applyAlignment="1">
      <alignment vertical="center" wrapText="1"/>
    </xf>
    <xf numFmtId="0" fontId="26" fillId="12" borderId="3" xfId="0" applyFont="1" applyFill="1" applyBorder="1" applyAlignment="1">
      <alignment vertical="center" wrapText="1"/>
    </xf>
    <xf numFmtId="0" fontId="29" fillId="12" borderId="1" xfId="0" applyFont="1" applyFill="1" applyBorder="1" applyAlignment="1">
      <alignment vertical="center" wrapText="1"/>
    </xf>
    <xf numFmtId="0" fontId="31" fillId="12" borderId="1" xfId="0" applyFont="1" applyFill="1" applyBorder="1" applyAlignment="1">
      <alignment vertical="center" wrapText="1"/>
    </xf>
    <xf numFmtId="166" fontId="31" fillId="12" borderId="1" xfId="0" applyNumberFormat="1" applyFont="1" applyFill="1" applyBorder="1" applyAlignment="1">
      <alignment horizontal="center" vertical="center" wrapText="1"/>
    </xf>
    <xf numFmtId="0" fontId="16" fillId="13" borderId="20" xfId="0" applyFont="1" applyFill="1" applyBorder="1" applyAlignment="1">
      <alignment vertical="center" wrapText="1"/>
    </xf>
    <xf numFmtId="0" fontId="26" fillId="12" borderId="16" xfId="0" applyFont="1" applyFill="1" applyBorder="1" applyAlignment="1">
      <alignment vertical="center" wrapText="1"/>
    </xf>
    <xf numFmtId="165" fontId="26" fillId="12" borderId="17" xfId="1" applyNumberFormat="1" applyFont="1" applyFill="1" applyBorder="1" applyAlignment="1">
      <alignment vertical="center" wrapText="1"/>
    </xf>
    <xf numFmtId="0" fontId="26" fillId="12" borderId="21" xfId="0" applyFont="1" applyFill="1" applyBorder="1" applyAlignment="1">
      <alignment vertical="center" wrapText="1"/>
    </xf>
    <xf numFmtId="9" fontId="26" fillId="12" borderId="22" xfId="3" applyFont="1" applyFill="1" applyBorder="1" applyAlignment="1">
      <alignment vertical="center" wrapText="1"/>
    </xf>
    <xf numFmtId="0" fontId="26" fillId="12" borderId="22" xfId="0" applyFont="1" applyFill="1" applyBorder="1" applyAlignment="1">
      <alignment vertical="center" wrapText="1"/>
    </xf>
    <xf numFmtId="0" fontId="26" fillId="12" borderId="18" xfId="0" applyFont="1" applyFill="1" applyBorder="1" applyAlignment="1">
      <alignment vertical="center" wrapText="1"/>
    </xf>
    <xf numFmtId="9" fontId="26" fillId="12" borderId="19" xfId="0" applyNumberFormat="1" applyFont="1" applyFill="1" applyBorder="1" applyAlignment="1">
      <alignment vertical="center" wrapText="1"/>
    </xf>
    <xf numFmtId="0" fontId="16" fillId="13" borderId="15" xfId="0" applyFont="1" applyFill="1" applyBorder="1" applyAlignment="1">
      <alignment vertical="center" wrapText="1"/>
    </xf>
    <xf numFmtId="0" fontId="28" fillId="12" borderId="16" xfId="0" applyFont="1" applyFill="1" applyBorder="1" applyAlignment="1">
      <alignment vertical="center" wrapText="1"/>
    </xf>
    <xf numFmtId="164" fontId="28" fillId="12" borderId="17" xfId="1" applyFont="1" applyFill="1" applyBorder="1" applyAlignment="1">
      <alignment vertical="center" wrapText="1"/>
    </xf>
    <xf numFmtId="0" fontId="28" fillId="12" borderId="18" xfId="0" applyFont="1" applyFill="1" applyBorder="1" applyAlignment="1">
      <alignment vertical="center" wrapText="1"/>
    </xf>
    <xf numFmtId="2" fontId="28" fillId="12" borderId="19" xfId="0" applyNumberFormat="1" applyFont="1" applyFill="1" applyBorder="1" applyAlignment="1">
      <alignment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11" fillId="2" borderId="13" xfId="2" applyFont="1" applyFill="1" applyBorder="1" applyAlignment="1" applyProtection="1">
      <alignment horizontal="center" vertical="center" wrapText="1"/>
    </xf>
    <xf numFmtId="0" fontId="11" fillId="2" borderId="2" xfId="2" applyFont="1" applyFill="1" applyBorder="1" applyAlignment="1" applyProtection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7" xfId="0" applyFont="1" applyFill="1" applyBorder="1" applyAlignment="1">
      <alignment horizontal="center" vertical="center" wrapText="1"/>
    </xf>
    <xf numFmtId="0" fontId="17" fillId="9" borderId="8" xfId="0" applyFont="1" applyFill="1" applyBorder="1" applyAlignment="1">
      <alignment horizontal="center" vertical="center" wrapText="1"/>
    </xf>
    <xf numFmtId="0" fontId="17" fillId="9" borderId="0" xfId="0" applyFont="1" applyFill="1" applyAlignment="1">
      <alignment horizontal="center" vertical="center" wrapText="1"/>
    </xf>
    <xf numFmtId="0" fontId="17" fillId="9" borderId="9" xfId="0" applyFont="1" applyFill="1" applyBorder="1" applyAlignment="1">
      <alignment horizontal="center" vertical="center" wrapText="1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30" fillId="0" borderId="7" xfId="0" applyFont="1" applyBorder="1" applyAlignment="1">
      <alignment horizontal="center" vertical="center" wrapText="1"/>
    </xf>
    <xf numFmtId="0" fontId="30" fillId="0" borderId="8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0" fillId="0" borderId="9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27" fillId="12" borderId="14" xfId="2" applyFont="1" applyFill="1" applyBorder="1" applyAlignment="1" applyProtection="1">
      <alignment horizontal="center" vertical="center" wrapText="1"/>
    </xf>
    <xf numFmtId="0" fontId="27" fillId="12" borderId="3" xfId="2" applyFont="1" applyFill="1" applyBorder="1" applyAlignment="1" applyProtection="1">
      <alignment horizontal="center" vertical="center" wrapText="1"/>
    </xf>
  </cellXfs>
  <cellStyles count="4">
    <cellStyle name="Currency" xfId="1" builtinId="4"/>
    <cellStyle name="Hyperlink" xfId="2" builtinId="8"/>
    <cellStyle name="Normal" xfId="0" builtinId="0"/>
    <cellStyle name="Percent" xfId="3" builtinId="5"/>
  </cellStyles>
  <dxfs count="1">
    <dxf>
      <fill>
        <patternFill>
          <bgColor theme="0" tint="-4.9989318521683403E-2"/>
        </patternFill>
      </fill>
    </dxf>
  </dxfs>
  <tableStyles count="0" defaultTableStyle="TableStyleMedium9" defaultPivotStyle="PivotStyleLight16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808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RELATION BETWEEN COUPON RATE AND DURATION</a:t>
            </a:r>
          </a:p>
        </c:rich>
      </c:tx>
      <c:layout>
        <c:manualLayout>
          <c:xMode val="edge"/>
          <c:yMode val="edge"/>
          <c:x val="0.22661991469816273"/>
          <c:y val="2.425119464489543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547408136482939"/>
          <c:y val="7.9334739177258862E-2"/>
          <c:w val="0.81374200295275589"/>
          <c:h val="0.76431091076760371"/>
        </c:manualLayout>
      </c:layout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808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'CUPON-DUR'!$A$16:$A$76</c:f>
              <c:numCache>
                <c:formatCode>0.00%</c:formatCode>
                <c:ptCount val="61"/>
                <c:pt idx="0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  <c:pt idx="9">
                  <c:v>4.4999999999999998E-2</c:v>
                </c:pt>
                <c:pt idx="10">
                  <c:v>4.9999999999999996E-2</c:v>
                </c:pt>
                <c:pt idx="11">
                  <c:v>5.4999999999999993E-2</c:v>
                </c:pt>
                <c:pt idx="12">
                  <c:v>5.9999999999999991E-2</c:v>
                </c:pt>
                <c:pt idx="13">
                  <c:v>6.4999999999999988E-2</c:v>
                </c:pt>
                <c:pt idx="14">
                  <c:v>6.9999999999999993E-2</c:v>
                </c:pt>
                <c:pt idx="15">
                  <c:v>7.4999999999999997E-2</c:v>
                </c:pt>
                <c:pt idx="16">
                  <c:v>0.08</c:v>
                </c:pt>
                <c:pt idx="17">
                  <c:v>8.5000000000000006E-2</c:v>
                </c:pt>
                <c:pt idx="18">
                  <c:v>9.0000000000000011E-2</c:v>
                </c:pt>
                <c:pt idx="19">
                  <c:v>9.5000000000000015E-2</c:v>
                </c:pt>
                <c:pt idx="20">
                  <c:v>0.10000000000000002</c:v>
                </c:pt>
                <c:pt idx="21">
                  <c:v>0.10500000000000002</c:v>
                </c:pt>
                <c:pt idx="22">
                  <c:v>0.11000000000000003</c:v>
                </c:pt>
                <c:pt idx="23">
                  <c:v>0.11500000000000003</c:v>
                </c:pt>
                <c:pt idx="24">
                  <c:v>0.12000000000000004</c:v>
                </c:pt>
                <c:pt idx="25">
                  <c:v>0.12500000000000003</c:v>
                </c:pt>
                <c:pt idx="26">
                  <c:v>0.13000000000000003</c:v>
                </c:pt>
                <c:pt idx="27">
                  <c:v>0.13500000000000004</c:v>
                </c:pt>
                <c:pt idx="28">
                  <c:v>0.14000000000000004</c:v>
                </c:pt>
                <c:pt idx="29">
                  <c:v>0.14500000000000005</c:v>
                </c:pt>
                <c:pt idx="30">
                  <c:v>0.15000000000000005</c:v>
                </c:pt>
                <c:pt idx="31">
                  <c:v>0.15500000000000005</c:v>
                </c:pt>
                <c:pt idx="32">
                  <c:v>0.16000000000000006</c:v>
                </c:pt>
                <c:pt idx="33">
                  <c:v>0.16500000000000006</c:v>
                </c:pt>
                <c:pt idx="34">
                  <c:v>0.17000000000000007</c:v>
                </c:pt>
                <c:pt idx="35">
                  <c:v>0.17500000000000007</c:v>
                </c:pt>
                <c:pt idx="36">
                  <c:v>0.18000000000000008</c:v>
                </c:pt>
                <c:pt idx="37">
                  <c:v>0.18500000000000008</c:v>
                </c:pt>
                <c:pt idx="38">
                  <c:v>0.19000000000000009</c:v>
                </c:pt>
                <c:pt idx="39">
                  <c:v>0.19500000000000009</c:v>
                </c:pt>
                <c:pt idx="40">
                  <c:v>0.20000000000000009</c:v>
                </c:pt>
                <c:pt idx="41">
                  <c:v>0.2050000000000001</c:v>
                </c:pt>
                <c:pt idx="42">
                  <c:v>0.2100000000000001</c:v>
                </c:pt>
                <c:pt idx="43">
                  <c:v>0.21500000000000011</c:v>
                </c:pt>
                <c:pt idx="44">
                  <c:v>0.22000000000000011</c:v>
                </c:pt>
                <c:pt idx="45">
                  <c:v>0.22500000000000012</c:v>
                </c:pt>
                <c:pt idx="46">
                  <c:v>0.23000000000000012</c:v>
                </c:pt>
                <c:pt idx="47">
                  <c:v>0.23500000000000013</c:v>
                </c:pt>
                <c:pt idx="48">
                  <c:v>0.24000000000000013</c:v>
                </c:pt>
                <c:pt idx="49">
                  <c:v>0.24500000000000013</c:v>
                </c:pt>
                <c:pt idx="50">
                  <c:v>0.25000000000000011</c:v>
                </c:pt>
                <c:pt idx="51">
                  <c:v>0.25500000000000012</c:v>
                </c:pt>
                <c:pt idx="52">
                  <c:v>0.26000000000000012</c:v>
                </c:pt>
                <c:pt idx="53">
                  <c:v>0.26500000000000012</c:v>
                </c:pt>
                <c:pt idx="54">
                  <c:v>0.27000000000000013</c:v>
                </c:pt>
                <c:pt idx="55">
                  <c:v>0.27500000000000013</c:v>
                </c:pt>
                <c:pt idx="56">
                  <c:v>0.28000000000000014</c:v>
                </c:pt>
                <c:pt idx="57">
                  <c:v>0.28500000000000014</c:v>
                </c:pt>
                <c:pt idx="58">
                  <c:v>0.29000000000000015</c:v>
                </c:pt>
                <c:pt idx="59">
                  <c:v>0.29500000000000015</c:v>
                </c:pt>
                <c:pt idx="60">
                  <c:v>0.30000000000000016</c:v>
                </c:pt>
              </c:numCache>
            </c:numRef>
          </c:xVal>
          <c:yVal>
            <c:numRef>
              <c:f>'CUPON-DUR'!$B$16:$B$76</c:f>
              <c:numCache>
                <c:formatCode>0.00</c:formatCode>
                <c:ptCount val="61"/>
                <c:pt idx="0">
                  <c:v>10</c:v>
                </c:pt>
                <c:pt idx="1">
                  <c:v>9.5631668921633501</c:v>
                </c:pt>
                <c:pt idx="2">
                  <c:v>9.1915481694452872</c:v>
                </c:pt>
                <c:pt idx="3">
                  <c:v>8.8715545127476965</c:v>
                </c:pt>
                <c:pt idx="4">
                  <c:v>8.5931270223116734</c:v>
                </c:pt>
                <c:pt idx="5">
                  <c:v>8.3486606624536446</c:v>
                </c:pt>
                <c:pt idx="6">
                  <c:v>8.1322989998378414</c:v>
                </c:pt>
                <c:pt idx="7">
                  <c:v>7.9394589579914356</c:v>
                </c:pt>
                <c:pt idx="8">
                  <c:v>7.7665025789591553</c:v>
                </c:pt>
                <c:pt idx="9">
                  <c:v>7.6105053406382908</c:v>
                </c:pt>
                <c:pt idx="10">
                  <c:v>7.4690894414853224</c:v>
                </c:pt>
                <c:pt idx="11">
                  <c:v>7.3403017474195584</c:v>
                </c:pt>
                <c:pt idx="12">
                  <c:v>7.2225230386289123</c:v>
                </c:pt>
                <c:pt idx="13">
                  <c:v>7.1143995756319987</c:v>
                </c:pt>
                <c:pt idx="14">
                  <c:v>7.0147908328533335</c:v>
                </c:pt>
                <c:pt idx="15">
                  <c:v>6.9227291123566772</c:v>
                </c:pt>
                <c:pt idx="16">
                  <c:v>6.8373880023087761</c:v>
                </c:pt>
                <c:pt idx="17">
                  <c:v>6.7580574998911604</c:v>
                </c:pt>
                <c:pt idx="18">
                  <c:v>6.6841242117157096</c:v>
                </c:pt>
                <c:pt idx="19">
                  <c:v>6.6150554624600968</c:v>
                </c:pt>
                <c:pt idx="20">
                  <c:v>6.5503864403760268</c:v>
                </c:pt>
                <c:pt idx="21">
                  <c:v>6.4897097234916341</c:v>
                </c:pt>
                <c:pt idx="22">
                  <c:v>6.4326666875128335</c:v>
                </c:pt>
                <c:pt idx="23">
                  <c:v>6.378940412484523</c:v>
                </c:pt>
                <c:pt idx="24">
                  <c:v>6.3282497918201699</c:v>
                </c:pt>
                <c:pt idx="25">
                  <c:v>6.2803446124549751</c:v>
                </c:pt>
                <c:pt idx="26">
                  <c:v>6.2350014243461214</c:v>
                </c:pt>
                <c:pt idx="27">
                  <c:v>6.1920200554168492</c:v>
                </c:pt>
                <c:pt idx="28">
                  <c:v>6.151220657262364</c:v>
                </c:pt>
                <c:pt idx="29">
                  <c:v>6.1124411896467006</c:v>
                </c:pt>
                <c:pt idx="30">
                  <c:v>6.0755352695931446</c:v>
                </c:pt>
                <c:pt idx="31">
                  <c:v>6.0403703248713949</c:v>
                </c:pt>
                <c:pt idx="32">
                  <c:v>6.0068260027816187</c:v>
                </c:pt>
                <c:pt idx="33">
                  <c:v>5.9747927939830419</c:v>
                </c:pt>
                <c:pt idx="34">
                  <c:v>5.9441708382080911</c:v>
                </c:pt>
                <c:pt idx="35">
                  <c:v>5.9148688844205974</c:v>
                </c:pt>
                <c:pt idx="36">
                  <c:v>5.8868033826083384</c:v>
                </c:pt>
                <c:pt idx="37">
                  <c:v>5.859897688170653</c:v>
                </c:pt>
                <c:pt idx="38">
                  <c:v>5.8340813629453301</c:v>
                </c:pt>
                <c:pt idx="39">
                  <c:v>5.8092895594518161</c:v>
                </c:pt>
                <c:pt idx="40">
                  <c:v>5.7854624770170711</c:v>
                </c:pt>
                <c:pt idx="41">
                  <c:v>5.7625448801808599</c:v>
                </c:pt>
                <c:pt idx="42">
                  <c:v>5.7404856712160166</c:v>
                </c:pt>
                <c:pt idx="43">
                  <c:v>5.719237509799953</c:v>
                </c:pt>
                <c:pt idx="44">
                  <c:v>5.6987564738793299</c:v>
                </c:pt>
                <c:pt idx="45">
                  <c:v>5.6790017566149915</c:v>
                </c:pt>
                <c:pt idx="46">
                  <c:v>5.6599353950068672</c:v>
                </c:pt>
                <c:pt idx="47">
                  <c:v>5.6415220264013959</c:v>
                </c:pt>
                <c:pt idx="48">
                  <c:v>5.6237286695954598</c:v>
                </c:pt>
                <c:pt idx="49">
                  <c:v>5.6065245276861209</c:v>
                </c:pt>
                <c:pt idx="50">
                  <c:v>5.5898808101868305</c:v>
                </c:pt>
                <c:pt idx="51">
                  <c:v>5.5737705722487254</c:v>
                </c:pt>
                <c:pt idx="52">
                  <c:v>5.5581685690983367</c:v>
                </c:pt>
                <c:pt idx="53">
                  <c:v>5.5430511240376639</c:v>
                </c:pt>
                <c:pt idx="54">
                  <c:v>5.5283960085549229</c:v>
                </c:pt>
                <c:pt idx="55">
                  <c:v>5.5141823332691811</c:v>
                </c:pt>
                <c:pt idx="56">
                  <c:v>5.5003904485836355</c:v>
                </c:pt>
                <c:pt idx="57">
                  <c:v>5.4870018540539203</c:v>
                </c:pt>
                <c:pt idx="58">
                  <c:v>5.473999115592366</c:v>
                </c:pt>
                <c:pt idx="59">
                  <c:v>5.4613657897290349</c:v>
                </c:pt>
                <c:pt idx="60">
                  <c:v>5.4490863542376502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FE8-49F1-815E-604C26DE2F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427968"/>
        <c:axId val="148531840"/>
      </c:scatterChart>
      <c:valAx>
        <c:axId val="135427968"/>
        <c:scaling>
          <c:orientation val="minMax"/>
          <c:max val="0.3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808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COUPON RATE</a:t>
                </a:r>
              </a:p>
            </c:rich>
          </c:tx>
          <c:layout>
            <c:manualLayout>
              <c:xMode val="edge"/>
              <c:yMode val="edge"/>
              <c:x val="0.4231981399364162"/>
              <c:y val="0.89380788454059656"/>
            </c:manualLayout>
          </c:layout>
          <c:overlay val="0"/>
          <c:spPr>
            <a:noFill/>
            <a:ln w="25400">
              <a:noFill/>
            </a:ln>
          </c:spPr>
        </c:title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531840"/>
        <c:crosses val="autoZero"/>
        <c:crossBetween val="midCat"/>
      </c:valAx>
      <c:valAx>
        <c:axId val="14853184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808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DURATION</a:t>
                </a:r>
              </a:p>
            </c:rich>
          </c:tx>
          <c:layout>
            <c:manualLayout>
              <c:xMode val="edge"/>
              <c:yMode val="edge"/>
              <c:x val="5.0156816585056732E-2"/>
              <c:y val="0.3775822086508131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5427968"/>
        <c:crosses val="autoZero"/>
        <c:crossBetween val="midCat"/>
      </c:valAx>
      <c:spPr>
        <a:pattFill prst="plaid">
          <a:fgClr>
            <a:srgbClr val="FFFFFF"/>
          </a:fgClr>
          <a:bgClr>
            <a:srgbClr val="CCFFCC"/>
          </a:bgClr>
        </a:patt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COUPON RATE</a:t>
            </a:r>
          </a:p>
        </c:rich>
      </c:tx>
      <c:layout>
        <c:manualLayout>
          <c:xMode val="edge"/>
          <c:yMode val="edge"/>
          <c:x val="0.36877136233934144"/>
          <c:y val="3.98230948888077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023406716230272E-2"/>
          <c:y val="0.14601801459229508"/>
          <c:w val="0.81727707329259447"/>
          <c:h val="0.65929345982581722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wave">
              <a:fgClr>
                <a:srgbClr val="FF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'CUPON-DUR'!$B$6</c:f>
              <c:numCache>
                <c:formatCode>0.00%</c:formatCode>
                <c:ptCount val="1"/>
                <c:pt idx="0">
                  <c:v>0.19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78-48BC-BC9C-E96225A6B5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5109376"/>
        <c:axId val="105110912"/>
      </c:barChart>
      <c:catAx>
        <c:axId val="105109376"/>
        <c:scaling>
          <c:orientation val="minMax"/>
        </c:scaling>
        <c:delete val="1"/>
        <c:axPos val="l"/>
        <c:majorTickMark val="out"/>
        <c:minorTickMark val="none"/>
        <c:tickLblPos val="nextTo"/>
        <c:crossAx val="105110912"/>
        <c:crosses val="autoZero"/>
        <c:auto val="1"/>
        <c:lblAlgn val="ctr"/>
        <c:lblOffset val="100"/>
        <c:noMultiLvlLbl val="0"/>
      </c:catAx>
      <c:valAx>
        <c:axId val="105110912"/>
        <c:scaling>
          <c:orientation val="minMax"/>
          <c:max val="0.5"/>
        </c:scaling>
        <c:delete val="0"/>
        <c:axPos val="b"/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1" i="0" u="none" strike="noStrike" baseline="0">
                <a:solidFill>
                  <a:srgbClr val="8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109376"/>
        <c:crosses val="autoZero"/>
        <c:crossBetween val="between"/>
      </c:valAx>
      <c:spPr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DURATION (IN YEARS)</a:t>
            </a:r>
          </a:p>
        </c:rich>
      </c:tx>
      <c:layout>
        <c:manualLayout>
          <c:xMode val="edge"/>
          <c:yMode val="edge"/>
          <c:x val="0.30794701986754969"/>
          <c:y val="3.964757709251101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9470198675496692E-2"/>
          <c:y val="0.14537444933920704"/>
          <c:w val="0.8443708609271523"/>
          <c:h val="0.66079295154185025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trellis">
              <a:fgClr>
                <a:srgbClr val="800000"/>
              </a:fgClr>
              <a:bgClr>
                <a:srgbClr val="FFFF99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'CUPON-DUR'!$B$12</c:f>
              <c:numCache>
                <c:formatCode>0.00</c:formatCode>
                <c:ptCount val="1"/>
                <c:pt idx="0">
                  <c:v>5.834081362945331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9C-4A47-BF21-F10BAA94B9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6760832"/>
        <c:axId val="106762624"/>
      </c:barChart>
      <c:catAx>
        <c:axId val="106760832"/>
        <c:scaling>
          <c:orientation val="minMax"/>
        </c:scaling>
        <c:delete val="1"/>
        <c:axPos val="l"/>
        <c:majorTickMark val="out"/>
        <c:minorTickMark val="none"/>
        <c:tickLblPos val="nextTo"/>
        <c:crossAx val="106762624"/>
        <c:crosses val="autoZero"/>
        <c:auto val="1"/>
        <c:lblAlgn val="ctr"/>
        <c:lblOffset val="100"/>
        <c:noMultiLvlLbl val="0"/>
      </c:catAx>
      <c:valAx>
        <c:axId val="106762624"/>
        <c:scaling>
          <c:orientation val="minMax"/>
          <c:max val="15"/>
        </c:scaling>
        <c:delete val="0"/>
        <c:axPos val="b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1" i="0" u="none" strike="noStrike" baseline="0">
                <a:solidFill>
                  <a:srgbClr val="8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6760832"/>
        <c:crosses val="autoZero"/>
        <c:crossBetween val="between"/>
      </c:valAx>
      <c:spPr>
        <a:gradFill rotWithShape="0">
          <a:gsLst>
            <a:gs pos="0">
              <a:srgbClr val="FFCC99"/>
            </a:gs>
            <a:gs pos="50000">
              <a:srgbClr val="FFCC99">
                <a:gamma/>
                <a:tint val="0"/>
                <a:invGamma/>
              </a:srgbClr>
            </a:gs>
            <a:gs pos="100000">
              <a:srgbClr val="FFCC99"/>
            </a:gs>
          </a:gsLst>
          <a:lin ang="18900000" scaled="1"/>
        </a:gra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pattFill prst="wdDnDiag">
      <a:fgClr>
        <a:srgbClr val="CCFFCC"/>
      </a:fgClr>
      <a:bgClr>
        <a:srgbClr val="FFFF99"/>
      </a:bgClr>
    </a:patt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900"/>
              <a:t>RELATION BETWEEN YIELD AND DURATION</a:t>
            </a:r>
          </a:p>
        </c:rich>
      </c:tx>
      <c:layout>
        <c:manualLayout>
          <c:xMode val="edge"/>
          <c:yMode val="edge"/>
          <c:x val="0.2906722960999738"/>
          <c:y val="3.18988603245786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65063099989214"/>
          <c:y val="7.0238538063536776E-2"/>
          <c:w val="0.83213974965458082"/>
          <c:h val="0.76481572253799401"/>
        </c:manualLayout>
      </c:layout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FF9900"/>
              </a:solidFill>
              <a:prstDash val="solid"/>
            </a:ln>
          </c:spPr>
          <c:marker>
            <c:symbol val="diamond"/>
            <c:size val="2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'YTM-DUR'!$A$17:$A$76</c:f>
              <c:numCache>
                <c:formatCode>0.000%</c:formatCode>
                <c:ptCount val="60"/>
                <c:pt idx="0" formatCode="0.00%">
                  <c:v>5.0000000000000001E-3</c:v>
                </c:pt>
                <c:pt idx="1">
                  <c:v>0.01</c:v>
                </c:pt>
                <c:pt idx="2">
                  <c:v>1.4999999999999999E-2</c:v>
                </c:pt>
                <c:pt idx="3">
                  <c:v>0.02</c:v>
                </c:pt>
                <c:pt idx="4">
                  <c:v>2.5000000000000001E-2</c:v>
                </c:pt>
                <c:pt idx="5">
                  <c:v>3.0000000000000002E-2</c:v>
                </c:pt>
                <c:pt idx="6">
                  <c:v>3.5000000000000003E-2</c:v>
                </c:pt>
                <c:pt idx="7">
                  <c:v>0.04</c:v>
                </c:pt>
                <c:pt idx="8">
                  <c:v>4.4999999999999998E-2</c:v>
                </c:pt>
                <c:pt idx="9">
                  <c:v>4.9999999999999996E-2</c:v>
                </c:pt>
                <c:pt idx="10">
                  <c:v>5.4999999999999993E-2</c:v>
                </c:pt>
                <c:pt idx="11">
                  <c:v>5.9999999999999991E-2</c:v>
                </c:pt>
                <c:pt idx="12">
                  <c:v>6.4999999999999988E-2</c:v>
                </c:pt>
                <c:pt idx="13">
                  <c:v>6.9999999999999993E-2</c:v>
                </c:pt>
                <c:pt idx="14">
                  <c:v>7.4999999999999997E-2</c:v>
                </c:pt>
                <c:pt idx="15">
                  <c:v>0.08</c:v>
                </c:pt>
                <c:pt idx="16">
                  <c:v>8.5000000000000006E-2</c:v>
                </c:pt>
                <c:pt idx="17">
                  <c:v>9.0000000000000011E-2</c:v>
                </c:pt>
                <c:pt idx="18">
                  <c:v>9.5000000000000015E-2</c:v>
                </c:pt>
                <c:pt idx="19">
                  <c:v>0.10000000000000002</c:v>
                </c:pt>
                <c:pt idx="20">
                  <c:v>0.10500000000000002</c:v>
                </c:pt>
                <c:pt idx="21">
                  <c:v>0.11000000000000003</c:v>
                </c:pt>
                <c:pt idx="22">
                  <c:v>0.11500000000000003</c:v>
                </c:pt>
                <c:pt idx="23">
                  <c:v>0.12000000000000004</c:v>
                </c:pt>
                <c:pt idx="24">
                  <c:v>0.12500000000000003</c:v>
                </c:pt>
                <c:pt idx="25">
                  <c:v>0.13000000000000003</c:v>
                </c:pt>
                <c:pt idx="26">
                  <c:v>0.13500000000000004</c:v>
                </c:pt>
                <c:pt idx="27">
                  <c:v>0.14000000000000004</c:v>
                </c:pt>
                <c:pt idx="28">
                  <c:v>0.14500000000000005</c:v>
                </c:pt>
                <c:pt idx="29">
                  <c:v>0.15000000000000005</c:v>
                </c:pt>
                <c:pt idx="30">
                  <c:v>0.15500000000000005</c:v>
                </c:pt>
                <c:pt idx="31">
                  <c:v>0.16000000000000006</c:v>
                </c:pt>
                <c:pt idx="32">
                  <c:v>0.16500000000000006</c:v>
                </c:pt>
                <c:pt idx="33">
                  <c:v>0.17000000000000007</c:v>
                </c:pt>
                <c:pt idx="34">
                  <c:v>0.17500000000000007</c:v>
                </c:pt>
                <c:pt idx="35">
                  <c:v>0.18000000000000008</c:v>
                </c:pt>
                <c:pt idx="36">
                  <c:v>0.18500000000000008</c:v>
                </c:pt>
                <c:pt idx="37">
                  <c:v>0.19000000000000009</c:v>
                </c:pt>
                <c:pt idx="38">
                  <c:v>0.19500000000000009</c:v>
                </c:pt>
                <c:pt idx="39">
                  <c:v>0.20000000000000009</c:v>
                </c:pt>
                <c:pt idx="40">
                  <c:v>0.2050000000000001</c:v>
                </c:pt>
                <c:pt idx="41">
                  <c:v>0.2100000000000001</c:v>
                </c:pt>
                <c:pt idx="42">
                  <c:v>0.21500000000000011</c:v>
                </c:pt>
                <c:pt idx="43">
                  <c:v>0.22000000000000011</c:v>
                </c:pt>
                <c:pt idx="44">
                  <c:v>0.22500000000000012</c:v>
                </c:pt>
                <c:pt idx="45">
                  <c:v>0.23000000000000012</c:v>
                </c:pt>
                <c:pt idx="46">
                  <c:v>0.23500000000000013</c:v>
                </c:pt>
                <c:pt idx="47">
                  <c:v>0.24000000000000013</c:v>
                </c:pt>
                <c:pt idx="48">
                  <c:v>0.24500000000000013</c:v>
                </c:pt>
                <c:pt idx="49">
                  <c:v>0.25000000000000011</c:v>
                </c:pt>
                <c:pt idx="50">
                  <c:v>0.25500000000000012</c:v>
                </c:pt>
                <c:pt idx="51">
                  <c:v>0.26000000000000012</c:v>
                </c:pt>
                <c:pt idx="52">
                  <c:v>0.26500000000000012</c:v>
                </c:pt>
                <c:pt idx="53">
                  <c:v>0.27000000000000013</c:v>
                </c:pt>
                <c:pt idx="54">
                  <c:v>0.27500000000000013</c:v>
                </c:pt>
                <c:pt idx="55">
                  <c:v>0.28000000000000014</c:v>
                </c:pt>
                <c:pt idx="56">
                  <c:v>0.28500000000000014</c:v>
                </c:pt>
                <c:pt idx="57">
                  <c:v>0.29000000000000015</c:v>
                </c:pt>
                <c:pt idx="58">
                  <c:v>0.29500000000000015</c:v>
                </c:pt>
                <c:pt idx="59">
                  <c:v>0.30000000000000016</c:v>
                </c:pt>
              </c:numCache>
            </c:numRef>
          </c:xVal>
          <c:yVal>
            <c:numRef>
              <c:f>'YTM-DUR'!$B$17:$B$76</c:f>
              <c:numCache>
                <c:formatCode>General</c:formatCode>
                <c:ptCount val="60"/>
                <c:pt idx="0">
                  <c:v>7.9564017038811983</c:v>
                </c:pt>
                <c:pt idx="1">
                  <c:v>7.9122805055397549</c:v>
                </c:pt>
                <c:pt idx="2">
                  <c:v>7.8676474036358215</c:v>
                </c:pt>
                <c:pt idx="3">
                  <c:v>7.8225140072532753</c:v>
                </c:pt>
                <c:pt idx="4">
                  <c:v>7.7768925247628289</c:v>
                </c:pt>
                <c:pt idx="5">
                  <c:v>7.7307957510792917</c:v>
                </c:pt>
                <c:pt idx="6">
                  <c:v>7.6842370533023008</c:v>
                </c:pt>
                <c:pt idx="7">
                  <c:v>7.6372303547789464</c:v>
                </c:pt>
                <c:pt idx="8">
                  <c:v>7.5897901176194509</c:v>
                </c:pt>
                <c:pt idx="9">
                  <c:v>7.5419313237114594</c:v>
                </c:pt>
                <c:pt idx="10">
                  <c:v>7.493669454280905</c:v>
                </c:pt>
                <c:pt idx="11">
                  <c:v>7.4450204680594219</c:v>
                </c:pt>
                <c:pt idx="12">
                  <c:v>7.3960007781211825</c:v>
                </c:pt>
                <c:pt idx="13">
                  <c:v>7.346627227461715</c:v>
                </c:pt>
                <c:pt idx="14">
                  <c:v>7.2969170633955249</c:v>
                </c:pt>
                <c:pt idx="15">
                  <c:v>7.2468879108567625</c:v>
                </c:pt>
                <c:pt idx="16">
                  <c:v>7.1965577446913924</c:v>
                </c:pt>
                <c:pt idx="17">
                  <c:v>7.1459448610351872</c:v>
                </c:pt>
                <c:pt idx="18">
                  <c:v>7.0950678478755238</c:v>
                </c:pt>
                <c:pt idx="19">
                  <c:v>7.0439455548993735</c:v>
                </c:pt>
                <c:pt idx="20">
                  <c:v>6.9925970627325036</c:v>
                </c:pt>
                <c:pt idx="21">
                  <c:v>6.9410416516779678</c:v>
                </c:pt>
                <c:pt idx="22">
                  <c:v>6.8892987700634727</c:v>
                </c:pt>
                <c:pt idx="23">
                  <c:v>6.8373880023087761</c:v>
                </c:pt>
                <c:pt idx="24">
                  <c:v>6.7853290368246029</c:v>
                </c:pt>
                <c:pt idx="25">
                  <c:v>6.7331416338547285</c:v>
                </c:pt>
                <c:pt idx="26">
                  <c:v>6.6808455933719229</c:v>
                </c:pt>
                <c:pt idx="27">
                  <c:v>6.6284607231373291</c:v>
                </c:pt>
                <c:pt idx="28">
                  <c:v>6.5760068070305522</c:v>
                </c:pt>
                <c:pt idx="29">
                  <c:v>6.5235035737554643</c:v>
                </c:pt>
                <c:pt idx="30">
                  <c:v>6.470970666023284</c:v>
                </c:pt>
                <c:pt idx="31">
                  <c:v>6.4184276103109621</c:v>
                </c:pt>
                <c:pt idx="32">
                  <c:v>6.3658937872885701</c:v>
                </c:pt>
                <c:pt idx="33">
                  <c:v>6.3133884030048444</c:v>
                </c:pt>
                <c:pt idx="34">
                  <c:v>6.2609304609147847</c:v>
                </c:pt>
                <c:pt idx="35">
                  <c:v>6.2085387348279175</c:v>
                </c:pt>
                <c:pt idx="36">
                  <c:v>6.1562317428499052</c:v>
                </c:pt>
                <c:pt idx="37">
                  <c:v>6.1040277223842239</c:v>
                </c:pt>
                <c:pt idx="38">
                  <c:v>6.0519446062542865</c:v>
                </c:pt>
                <c:pt idx="39">
                  <c:v>5.9999999999999991</c:v>
                </c:pt>
                <c:pt idx="40">
                  <c:v>5.9482111603961139</c:v>
                </c:pt>
                <c:pt idx="41">
                  <c:v>5.8965949752331479</c:v>
                </c:pt>
                <c:pt idx="42">
                  <c:v>5.8451679443949356</c:v>
                </c:pt>
                <c:pt idx="43">
                  <c:v>5.7939461622603146</c:v>
                </c:pt>
                <c:pt idx="44">
                  <c:v>5.7429453014497929</c:v>
                </c:pt>
                <c:pt idx="45">
                  <c:v>5.6921805979316957</c:v>
                </c:pt>
                <c:pt idx="46">
                  <c:v>5.6416668374959213</c:v>
                </c:pt>
                <c:pt idx="47">
                  <c:v>5.591418343597387</c:v>
                </c:pt>
                <c:pt idx="48">
                  <c:v>5.5414489665653246</c:v>
                </c:pt>
                <c:pt idx="49">
                  <c:v>5.4917720741690168</c:v>
                </c:pt>
                <c:pt idx="50">
                  <c:v>5.4424005435251637</c:v>
                </c:pt>
                <c:pt idx="51">
                  <c:v>5.3933467543270854</c:v>
                </c:pt>
                <c:pt idx="52">
                  <c:v>5.3446225833712147</c:v>
                </c:pt>
                <c:pt idx="53">
                  <c:v>5.2962394003519897</c:v>
                </c:pt>
                <c:pt idx="54">
                  <c:v>5.2482080648922009</c:v>
                </c:pt>
                <c:pt idx="55">
                  <c:v>5.2005389247722231</c:v>
                </c:pt>
                <c:pt idx="56">
                  <c:v>5.1532418153182107</c:v>
                </c:pt>
                <c:pt idx="57">
                  <c:v>5.1063260599064613</c:v>
                </c:pt>
                <c:pt idx="58">
                  <c:v>5.0598004715385354</c:v>
                </c:pt>
                <c:pt idx="59">
                  <c:v>5.0136733554395532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56E-4003-BF21-C61B2B754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585536"/>
        <c:axId val="133596288"/>
      </c:scatterChart>
      <c:valAx>
        <c:axId val="133585536"/>
        <c:scaling>
          <c:orientation val="minMax"/>
          <c:max val="0.3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</a:t>
                </a:r>
              </a:p>
            </c:rich>
          </c:tx>
          <c:layout>
            <c:manualLayout>
              <c:xMode val="edge"/>
              <c:yMode val="edge"/>
              <c:x val="0.48571579152961164"/>
              <c:y val="0.91409241466795088"/>
            </c:manualLayout>
          </c:layout>
          <c:overlay val="0"/>
          <c:spPr>
            <a:noFill/>
            <a:ln w="25400">
              <a:noFill/>
            </a:ln>
          </c:spPr>
        </c:title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3596288"/>
        <c:crosses val="autoZero"/>
        <c:crossBetween val="midCat"/>
      </c:valAx>
      <c:valAx>
        <c:axId val="1335962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DURATION</a:t>
                </a:r>
              </a:p>
            </c:rich>
          </c:tx>
          <c:layout>
            <c:manualLayout>
              <c:xMode val="edge"/>
              <c:yMode val="edge"/>
              <c:x val="5.079380826453455E-2"/>
              <c:y val="0.3780081414040398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3585536"/>
        <c:crosses val="autoZero"/>
        <c:crossBetween val="midCat"/>
      </c:valAx>
      <c:spPr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8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YTM</a:t>
            </a:r>
          </a:p>
        </c:rich>
      </c:tx>
      <c:layout>
        <c:manualLayout>
          <c:xMode val="edge"/>
          <c:yMode val="edge"/>
          <c:x val="0.43173509523303311"/>
          <c:y val="3.9840637450199202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122"/>
      <c:rotY val="20"/>
      <c:depthPercent val="100"/>
      <c:rAngAx val="1"/>
    </c:view3D>
    <c:floor>
      <c:thickness val="0"/>
      <c:spPr>
        <a:solidFill>
          <a:srgbClr val="FF99CC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pattFill prst="wdDnDiag">
          <a:fgClr>
            <a:srgbClr val="FFCC99"/>
          </a:fgClr>
          <a:bgClr>
            <a:srgbClr val="FFFF99"/>
          </a:bgClr>
        </a:pattFill>
        <a:ln w="12700">
          <a:solidFill>
            <a:srgbClr val="808080"/>
          </a:solidFill>
          <a:prstDash val="solid"/>
        </a:ln>
      </c:spPr>
    </c:sideWall>
    <c:backWall>
      <c:thickness val="0"/>
      <c:spPr>
        <a:pattFill prst="wdDnDiag">
          <a:fgClr>
            <a:srgbClr val="FFCC99"/>
          </a:fgClr>
          <a:bgClr>
            <a:srgbClr val="FFFF99"/>
          </a:bgClr>
        </a:patt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8.4871001627006504E-2"/>
          <c:y val="0.15936254980079681"/>
          <c:w val="0.86347019046606621"/>
          <c:h val="0.69322709163346619"/>
        </c:manualLayout>
      </c:layout>
      <c:bar3DChart>
        <c:barDir val="bar"/>
        <c:grouping val="clustered"/>
        <c:varyColors val="0"/>
        <c:ser>
          <c:idx val="0"/>
          <c:order val="0"/>
          <c:spPr>
            <a:pattFill prst="sphere">
              <a:fgClr>
                <a:srgbClr val="3366FF"/>
              </a:fgClr>
              <a:bgClr>
                <a:srgbClr val="FFFF99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'YTM-DUR'!$B$8</c:f>
              <c:numCache>
                <c:formatCode>0.00%</c:formatCode>
                <c:ptCount val="1"/>
                <c:pt idx="0">
                  <c:v>0.26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4F-411E-83B9-313F886440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33616768"/>
        <c:axId val="133618304"/>
        <c:axId val="0"/>
      </c:bar3DChart>
      <c:catAx>
        <c:axId val="133616768"/>
        <c:scaling>
          <c:orientation val="minMax"/>
        </c:scaling>
        <c:delete val="1"/>
        <c:axPos val="l"/>
        <c:majorTickMark val="out"/>
        <c:minorTickMark val="none"/>
        <c:tickLblPos val="nextTo"/>
        <c:crossAx val="133618304"/>
        <c:crosses val="autoZero"/>
        <c:auto val="1"/>
        <c:lblAlgn val="ctr"/>
        <c:lblOffset val="100"/>
        <c:noMultiLvlLbl val="0"/>
      </c:catAx>
      <c:valAx>
        <c:axId val="133618304"/>
        <c:scaling>
          <c:orientation val="minMax"/>
          <c:max val="0.5"/>
          <c:min val="0"/>
        </c:scaling>
        <c:delete val="0"/>
        <c:axPos val="b"/>
        <c:numFmt formatCode="0%" sourceLinked="0"/>
        <c:majorTickMark val="out"/>
        <c:minorTickMark val="none"/>
        <c:tickLblPos val="nextTo"/>
        <c:spPr>
          <a:ln w="3175">
            <a:solidFill>
              <a:srgbClr val="FF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8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3616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8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DURATION </a:t>
            </a:r>
          </a:p>
        </c:rich>
      </c:tx>
      <c:layout>
        <c:manualLayout>
          <c:xMode val="edge"/>
          <c:yMode val="edge"/>
          <c:x val="0.33455882352941174"/>
          <c:y val="3.968269346281878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121"/>
      <c:rotY val="20"/>
      <c:depthPercent val="100"/>
      <c:rAngAx val="1"/>
    </c:view3D>
    <c:floor>
      <c:thickness val="0"/>
      <c:spPr>
        <a:solidFill>
          <a:srgbClr val="FFFF99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pattFill prst="wdDnDiag">
          <a:fgClr>
            <a:srgbClr val="FFFFFF"/>
          </a:fgClr>
          <a:bgClr>
            <a:srgbClr val="CCFFFF"/>
          </a:bgClr>
        </a:pattFill>
        <a:ln w="12700">
          <a:solidFill>
            <a:srgbClr val="808080"/>
          </a:solidFill>
          <a:prstDash val="solid"/>
        </a:ln>
      </c:spPr>
    </c:sideWall>
    <c:backWall>
      <c:thickness val="0"/>
      <c:spPr>
        <a:pattFill prst="wdDnDiag">
          <a:fgClr>
            <a:srgbClr val="FFFFFF"/>
          </a:fgClr>
          <a:bgClr>
            <a:srgbClr val="CCFFFF"/>
          </a:bgClr>
        </a:patt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8.455882352941177E-2"/>
          <c:y val="0.15873077385127515"/>
          <c:w val="0.86397058823529416"/>
          <c:h val="0.6944471355993288"/>
        </c:manualLayout>
      </c:layout>
      <c:bar3DChart>
        <c:barDir val="bar"/>
        <c:grouping val="clustered"/>
        <c:varyColors val="0"/>
        <c:ser>
          <c:idx val="0"/>
          <c:order val="0"/>
          <c:spPr>
            <a:pattFill prst="diagBrick">
              <a:fgClr>
                <a:srgbClr val="FFFFCC"/>
              </a:fgClr>
              <a:bgClr>
                <a:srgbClr val="FF0000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'YTM-DUR'!$B$12</c:f>
              <c:numCache>
                <c:formatCode>0.00</c:formatCode>
                <c:ptCount val="1"/>
                <c:pt idx="0">
                  <c:v>5.3933467543270854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B4-4285-9FCE-3774588DFE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40372224"/>
        <c:axId val="140374016"/>
        <c:axId val="0"/>
      </c:bar3DChart>
      <c:catAx>
        <c:axId val="140372224"/>
        <c:scaling>
          <c:orientation val="minMax"/>
        </c:scaling>
        <c:delete val="1"/>
        <c:axPos val="l"/>
        <c:majorTickMark val="out"/>
        <c:minorTickMark val="none"/>
        <c:tickLblPos val="nextTo"/>
        <c:crossAx val="140374016"/>
        <c:crosses val="autoZero"/>
        <c:auto val="1"/>
        <c:lblAlgn val="ctr"/>
        <c:lblOffset val="100"/>
        <c:noMultiLvlLbl val="0"/>
      </c:catAx>
      <c:valAx>
        <c:axId val="140374016"/>
        <c:scaling>
          <c:orientation val="minMax"/>
        </c:scaling>
        <c:delete val="0"/>
        <c:axPos val="b"/>
        <c:numFmt formatCode="0" sourceLinked="0"/>
        <c:majorTickMark val="out"/>
        <c:minorTickMark val="none"/>
        <c:tickLblPos val="nextTo"/>
        <c:spPr>
          <a:ln w="3175">
            <a:solidFill>
              <a:srgbClr val="FF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8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0372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chemeClr val="tx1"/>
                </a:solidFill>
                <a:latin typeface="Arial"/>
                <a:ea typeface="Arial"/>
                <a:cs typeface="Arial"/>
              </a:defRPr>
            </a:pPr>
            <a:r>
              <a:rPr lang="en-US" sz="1000">
                <a:solidFill>
                  <a:schemeClr val="tx1"/>
                </a:solidFill>
              </a:rPr>
              <a:t>RELATION BETWEEN MATURITY AND DURATION</a:t>
            </a:r>
          </a:p>
        </c:rich>
      </c:tx>
      <c:layout>
        <c:manualLayout>
          <c:xMode val="edge"/>
          <c:yMode val="edge"/>
          <c:x val="0.22639750437849612"/>
          <c:y val="3.831429918445181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7404179929998415"/>
          <c:y val="0.12643725468920128"/>
          <c:w val="0.76106413931179517"/>
          <c:h val="0.71264634461186172"/>
        </c:manualLayout>
      </c:layout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339966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'MAT-DUR'!$A$16:$A$106</c:f>
              <c:numCache>
                <c:formatCode>General</c:formatCode>
                <c:ptCount val="9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</c:numCache>
            </c:numRef>
          </c:xVal>
          <c:yVal>
            <c:numRef>
              <c:f>'MAT-DUR'!$B$16:$B$106</c:f>
              <c:numCache>
                <c:formatCode>0.000</c:formatCode>
                <c:ptCount val="91"/>
                <c:pt idx="0">
                  <c:v>0</c:v>
                </c:pt>
                <c:pt idx="1">
                  <c:v>1</c:v>
                </c:pt>
                <c:pt idx="2">
                  <c:v>1.9689557855126996</c:v>
                </c:pt>
                <c:pt idx="3">
                  <c:v>2.903938870190121</c:v>
                </c:pt>
                <c:pt idx="4">
                  <c:v>3.8021558421038781</c:v>
                </c:pt>
                <c:pt idx="5">
                  <c:v>4.6610058039830875</c:v>
                </c:pt>
                <c:pt idx="6">
                  <c:v>5.4781363840222284</c:v>
                </c:pt>
                <c:pt idx="7">
                  <c:v>6.2514960648174833</c:v>
                </c:pt>
                <c:pt idx="8">
                  <c:v>6.9793806048639633</c:v>
                </c:pt>
                <c:pt idx="9">
                  <c:v>7.6604715033261073</c:v>
                </c:pt>
                <c:pt idx="10">
                  <c:v>8.2938647805857553</c:v>
                </c:pt>
                <c:pt idx="11">
                  <c:v>8.8790887955452789</c:v>
                </c:pt>
                <c:pt idx="12">
                  <c:v>9.416110363369496</c:v>
                </c:pt>
                <c:pt idx="13">
                  <c:v>9.9053290315491509</c:v>
                </c:pt>
                <c:pt idx="14">
                  <c:v>10.347559969699136</c:v>
                </c:pt>
                <c:pt idx="15">
                  <c:v>10.744006481454392</c:v>
                </c:pt>
                <c:pt idx="16">
                  <c:v>11.09622361308881</c:v>
                </c:pt>
                <c:pt idx="17">
                  <c:v>11.406074681324522</c:v>
                </c:pt>
                <c:pt idx="18">
                  <c:v>11.675682753781327</c:v>
                </c:pt>
                <c:pt idx="19">
                  <c:v>11.907379185436838</c:v>
                </c:pt>
                <c:pt idx="20">
                  <c:v>12.103651252378572</c:v>
                </c:pt>
                <c:pt idx="21">
                  <c:v>12.267090749788615</c:v>
                </c:pt>
                <c:pt idx="22">
                  <c:v>12.400345161452341</c:v>
                </c:pt>
                <c:pt idx="23">
                  <c:v>12.506072693395954</c:v>
                </c:pt>
                <c:pt idx="24">
                  <c:v>12.586902124541353</c:v>
                </c:pt>
                <c:pt idx="25">
                  <c:v>12.645398089369971</c:v>
                </c:pt>
                <c:pt idx="26">
                  <c:v>12.684032093240516</c:v>
                </c:pt>
                <c:pt idx="27">
                  <c:v>12.705159285846177</c:v>
                </c:pt>
                <c:pt idx="28">
                  <c:v>12.711000791766288</c:v>
                </c:pt>
                <c:pt idx="29">
                  <c:v>12.703631222983581</c:v>
                </c:pt>
                <c:pt idx="30">
                  <c:v>12.684970875797029</c:v>
                </c:pt>
                <c:pt idx="31">
                  <c:v>12.656782039538164</c:v>
                </c:pt>
                <c:pt idx="32">
                  <c:v>12.620668810462192</c:v>
                </c:pt>
                <c:pt idx="33">
                  <c:v>12.578079803577191</c:v>
                </c:pt>
                <c:pt idx="34">
                  <c:v>12.530313180194209</c:v>
                </c:pt>
                <c:pt idx="35">
                  <c:v>12.478523452233977</c:v>
                </c:pt>
                <c:pt idx="36">
                  <c:v>12.423729579245878</c:v>
                </c:pt>
                <c:pt idx="37">
                  <c:v>12.36682393517237</c:v>
                </c:pt>
                <c:pt idx="38">
                  <c:v>12.308581784747135</c:v>
                </c:pt>
                <c:pt idx="39">
                  <c:v>12.249670970759132</c:v>
                </c:pt>
                <c:pt idx="40">
                  <c:v>12.190661570941973</c:v>
                </c:pt>
                <c:pt idx="41" formatCode="General">
                  <c:v>12.132035335488606</c:v>
                </c:pt>
                <c:pt idx="42" formatCode="General">
                  <c:v>12.074194762350425</c:v>
                </c:pt>
                <c:pt idx="43" formatCode="General">
                  <c:v>12.01747170728307</c:v>
                </c:pt>
                <c:pt idx="44" formatCode="General">
                  <c:v>11.962135459151979</c:v>
                </c:pt>
                <c:pt idx="45" formatCode="General">
                  <c:v>11.908400238671558</c:v>
                </c:pt>
                <c:pt idx="46" formatCode="General">
                  <c:v>11.856432101045975</c:v>
                </c:pt>
                <c:pt idx="47" formatCode="General">
                  <c:v>11.806355240514772</c:v>
                </c:pt>
                <c:pt idx="48" formatCode="General">
                  <c:v>11.758257708219249</c:v>
                </c:pt>
                <c:pt idx="49" formatCode="General">
                  <c:v>11.712196564720681</c:v>
                </c:pt>
                <c:pt idx="50" formatCode="General">
                  <c:v>11.668202495506241</c:v>
                </c:pt>
                <c:pt idx="51" formatCode="General">
                  <c:v>11.626283922446795</c:v>
                </c:pt>
                <c:pt idx="52" formatCode="General">
                  <c:v>11.586430646895593</c:v>
                </c:pt>
                <c:pt idx="53" formatCode="General">
                  <c:v>11.548617061347453</c:v>
                </c:pt>
                <c:pt idx="54" formatCode="General">
                  <c:v>11.512804966662541</c:v>
                </c:pt>
                <c:pt idx="55" formatCode="General">
                  <c:v>11.478946031087695</c:v>
                </c:pt>
                <c:pt idx="56" formatCode="General">
                  <c:v>11.446983925920085</c:v>
                </c:pt>
                <c:pt idx="57" formatCode="General">
                  <c:v>11.416856170845765</c:v>
                </c:pt>
                <c:pt idx="58" formatCode="General">
                  <c:v>11.388495719902732</c:v>
                </c:pt>
                <c:pt idx="59" formatCode="General">
                  <c:v>11.361832316784408</c:v>
                </c:pt>
                <c:pt idx="60" formatCode="General">
                  <c:v>11.336793645906962</c:v>
                </c:pt>
                <c:pt idx="61" formatCode="General">
                  <c:v>11.313306303381372</c:v>
                </c:pt>
                <c:pt idx="62" formatCode="General">
                  <c:v>11.291296609808917</c:v>
                </c:pt>
                <c:pt idx="63" formatCode="General">
                  <c:v>11.270691284691992</c:v>
                </c:pt>
                <c:pt idx="64" formatCode="General">
                  <c:v>11.251418000244247</c:v>
                </c:pt>
                <c:pt idx="65" formatCode="General">
                  <c:v>11.233405830509067</c:v>
                </c:pt>
                <c:pt idx="66" formatCode="General">
                  <c:v>11.216585609960765</c:v>
                </c:pt>
                <c:pt idx="67" formatCode="General">
                  <c:v>11.200890214169975</c:v>
                </c:pt>
                <c:pt idx="68" formatCode="General">
                  <c:v>11.186254773662119</c:v>
                </c:pt>
                <c:pt idx="69" formatCode="General">
                  <c:v>11.172616830780163</c:v>
                </c:pt>
                <c:pt idx="70" formatCode="General">
                  <c:v>11.159916448174002</c:v>
                </c:pt>
                <c:pt idx="71" formatCode="General">
                  <c:v>11.148096276470582</c:v>
                </c:pt>
                <c:pt idx="72" formatCode="General">
                  <c:v>11.137101587722945</c:v>
                </c:pt>
                <c:pt idx="73" formatCode="General">
                  <c:v>11.126880280383999</c:v>
                </c:pt>
                <c:pt idx="74" formatCode="General">
                  <c:v>11.117382860793185</c:v>
                </c:pt>
                <c:pt idx="75" formatCode="General">
                  <c:v>11.108562405492833</c:v>
                </c:pt>
                <c:pt idx="76" formatCode="General">
                  <c:v>11.100374508097723</c:v>
                </c:pt>
                <c:pt idx="77" formatCode="General">
                  <c:v>11.092777213918504</c:v>
                </c:pt>
                <c:pt idx="78" formatCode="General">
                  <c:v>11.085730945079952</c:v>
                </c:pt>
                <c:pt idx="79" formatCode="General">
                  <c:v>11.07919841847186</c:v>
                </c:pt>
                <c:pt idx="80" formatCode="General">
                  <c:v>11.07314455851772</c:v>
                </c:pt>
                <c:pt idx="81" formatCode="General">
                  <c:v>11.067536406438467</c:v>
                </c:pt>
                <c:pt idx="82" formatCode="General">
                  <c:v>11.06234302742048</c:v>
                </c:pt>
                <c:pt idx="83" formatCode="General">
                  <c:v>11.057535416864217</c:v>
                </c:pt>
                <c:pt idx="84" formatCode="General">
                  <c:v>11.053086406688038</c:v>
                </c:pt>
                <c:pt idx="85" formatCode="General">
                  <c:v>11.048970572487463</c:v>
                </c:pt>
                <c:pt idx="86" formatCode="General">
                  <c:v>11.04516414219974</c:v>
                </c:pt>
                <c:pt idx="87" formatCode="General">
                  <c:v>11.041644906794557</c:v>
                </c:pt>
                <c:pt idx="88" formatCode="General">
                  <c:v>11.038392133401016</c:v>
                </c:pt>
                <c:pt idx="89" formatCode="General">
                  <c:v>11.035386481186626</c:v>
                </c:pt>
                <c:pt idx="90" formatCode="General">
                  <c:v>11.032609920223774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4FB-4C61-8625-0FCABC316A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783872"/>
        <c:axId val="106786176"/>
      </c:scatterChart>
      <c:valAx>
        <c:axId val="106783872"/>
        <c:scaling>
          <c:orientation val="minMax"/>
          <c:max val="9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46607803880334742"/>
              <c:y val="0.9042179426258030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6786176"/>
        <c:crosses val="autoZero"/>
        <c:crossBetween val="midCat"/>
      </c:valAx>
      <c:valAx>
        <c:axId val="1067861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DURATION</a:t>
                </a:r>
              </a:p>
            </c:rich>
          </c:tx>
          <c:layout>
            <c:manualLayout>
              <c:xMode val="edge"/>
              <c:yMode val="edge"/>
              <c:x val="4.7197776081351638E-2"/>
              <c:y val="0.37164890014704616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6783872"/>
        <c:crosses val="autoZero"/>
        <c:crossBetween val="midCat"/>
      </c:valAx>
      <c:spPr>
        <a:pattFill prst="diagBrick">
          <a:fgClr>
            <a:srgbClr val="FFFFFF"/>
          </a:fgClr>
          <a:bgClr>
            <a:srgbClr val="FF99CC"/>
          </a:bgClr>
        </a:patt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8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MATURITY </a:t>
            </a:r>
          </a:p>
        </c:rich>
      </c:tx>
      <c:layout>
        <c:manualLayout>
          <c:xMode val="edge"/>
          <c:yMode val="edge"/>
          <c:x val="0.33948400650802601"/>
          <c:y val="3.9840637450199202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122"/>
      <c:rotY val="20"/>
      <c:depthPercent val="100"/>
      <c:rAngAx val="1"/>
    </c:view3D>
    <c:floor>
      <c:thickness val="0"/>
      <c:spPr>
        <a:solidFill>
          <a:srgbClr val="FF99CC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pattFill prst="wdDnDiag">
          <a:fgClr>
            <a:srgbClr val="FFCC99"/>
          </a:fgClr>
          <a:bgClr>
            <a:srgbClr val="FFFF99"/>
          </a:bgClr>
        </a:pattFill>
        <a:ln w="12700">
          <a:solidFill>
            <a:srgbClr val="808080"/>
          </a:solidFill>
          <a:prstDash val="solid"/>
        </a:ln>
      </c:spPr>
    </c:sideWall>
    <c:backWall>
      <c:thickness val="0"/>
      <c:spPr>
        <a:pattFill prst="wdDnDiag">
          <a:fgClr>
            <a:srgbClr val="FFCC99"/>
          </a:fgClr>
          <a:bgClr>
            <a:srgbClr val="FFFF99"/>
          </a:bgClr>
        </a:patt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8.4871001627006504E-2"/>
          <c:y val="0.15936254980079681"/>
          <c:w val="0.86347019046606621"/>
          <c:h val="0.69322709163346619"/>
        </c:manualLayout>
      </c:layout>
      <c:bar3DChart>
        <c:barDir val="bar"/>
        <c:grouping val="clustered"/>
        <c:varyColors val="0"/>
        <c:ser>
          <c:idx val="0"/>
          <c:order val="0"/>
          <c:spPr>
            <a:pattFill prst="sphere">
              <a:fgClr>
                <a:srgbClr val="3366FF"/>
              </a:fgClr>
              <a:bgClr>
                <a:srgbClr val="FFFF99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'MAT-DUR'!$B$7</c:f>
              <c:numCache>
                <c:formatCode>General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0F-4609-8087-7E56A3931C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6962304"/>
        <c:axId val="106972288"/>
        <c:axId val="0"/>
      </c:bar3DChart>
      <c:catAx>
        <c:axId val="106962304"/>
        <c:scaling>
          <c:orientation val="minMax"/>
        </c:scaling>
        <c:delete val="1"/>
        <c:axPos val="l"/>
        <c:majorTickMark val="out"/>
        <c:minorTickMark val="none"/>
        <c:tickLblPos val="nextTo"/>
        <c:crossAx val="106972288"/>
        <c:crosses val="autoZero"/>
        <c:auto val="1"/>
        <c:lblAlgn val="ctr"/>
        <c:lblOffset val="100"/>
        <c:noMultiLvlLbl val="0"/>
      </c:catAx>
      <c:valAx>
        <c:axId val="106972288"/>
        <c:scaling>
          <c:orientation val="minMax"/>
          <c:max val="50"/>
          <c:min val="0"/>
        </c:scaling>
        <c:delete val="0"/>
        <c:axPos val="b"/>
        <c:numFmt formatCode="0" sourceLinked="0"/>
        <c:majorTickMark val="out"/>
        <c:minorTickMark val="none"/>
        <c:tickLblPos val="nextTo"/>
        <c:spPr>
          <a:ln w="3175">
            <a:solidFill>
              <a:srgbClr val="FF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8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6962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8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DURATION </a:t>
            </a:r>
          </a:p>
        </c:rich>
      </c:tx>
      <c:layout>
        <c:manualLayout>
          <c:xMode val="edge"/>
          <c:yMode val="edge"/>
          <c:x val="0.33455882352941174"/>
          <c:y val="3.968269346281878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121"/>
      <c:rotY val="20"/>
      <c:depthPercent val="100"/>
      <c:rAngAx val="1"/>
    </c:view3D>
    <c:floor>
      <c:thickness val="0"/>
      <c:spPr>
        <a:solidFill>
          <a:srgbClr val="FFFF99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pattFill prst="wdDnDiag">
          <a:fgClr>
            <a:srgbClr val="FFFFFF"/>
          </a:fgClr>
          <a:bgClr>
            <a:srgbClr val="CCFFFF"/>
          </a:bgClr>
        </a:pattFill>
        <a:ln w="12700">
          <a:solidFill>
            <a:srgbClr val="808080"/>
          </a:solidFill>
          <a:prstDash val="solid"/>
        </a:ln>
      </c:spPr>
    </c:sideWall>
    <c:backWall>
      <c:thickness val="0"/>
      <c:spPr>
        <a:pattFill prst="wdDnDiag">
          <a:fgClr>
            <a:srgbClr val="FFFFFF"/>
          </a:fgClr>
          <a:bgClr>
            <a:srgbClr val="CCFFFF"/>
          </a:bgClr>
        </a:patt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8.455882352941177E-2"/>
          <c:y val="0.15873077385127515"/>
          <c:w val="0.86397058823529416"/>
          <c:h val="0.6944471355993288"/>
        </c:manualLayout>
      </c:layout>
      <c:bar3DChart>
        <c:barDir val="bar"/>
        <c:grouping val="clustered"/>
        <c:varyColors val="0"/>
        <c:ser>
          <c:idx val="0"/>
          <c:order val="0"/>
          <c:spPr>
            <a:pattFill prst="diagBrick">
              <a:fgClr>
                <a:srgbClr val="FFFFCC"/>
              </a:fgClr>
              <a:bgClr>
                <a:srgbClr val="FF0000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'MAT-DUR'!$B$12</c:f>
              <c:numCache>
                <c:formatCode>0.00</c:formatCode>
                <c:ptCount val="1"/>
                <c:pt idx="0">
                  <c:v>12.103651252378572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B2-4B0F-B5E0-1E56EB74C2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7004672"/>
        <c:axId val="107006208"/>
        <c:axId val="0"/>
      </c:bar3DChart>
      <c:catAx>
        <c:axId val="107004672"/>
        <c:scaling>
          <c:orientation val="minMax"/>
        </c:scaling>
        <c:delete val="1"/>
        <c:axPos val="l"/>
        <c:majorTickMark val="out"/>
        <c:minorTickMark val="none"/>
        <c:tickLblPos val="nextTo"/>
        <c:crossAx val="107006208"/>
        <c:crosses val="autoZero"/>
        <c:auto val="1"/>
        <c:lblAlgn val="ctr"/>
        <c:lblOffset val="100"/>
        <c:noMultiLvlLbl val="0"/>
      </c:catAx>
      <c:valAx>
        <c:axId val="107006208"/>
        <c:scaling>
          <c:orientation val="minMax"/>
          <c:max val="20"/>
          <c:min val="0"/>
        </c:scaling>
        <c:delete val="0"/>
        <c:axPos val="b"/>
        <c:numFmt formatCode="0" sourceLinked="0"/>
        <c:majorTickMark val="out"/>
        <c:minorTickMark val="none"/>
        <c:tickLblPos val="nextTo"/>
        <c:spPr>
          <a:ln w="3175">
            <a:solidFill>
              <a:srgbClr val="FF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8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004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trlProps/ctrlProp1.xml><?xml version="1.0" encoding="utf-8"?>
<formControlPr xmlns="http://schemas.microsoft.com/office/spreadsheetml/2009/9/main" objectType="Spin" dx="16" fmlaLink="$E$1" max="30000" page="10" val="19"/>
</file>

<file path=xl/ctrlProps/ctrlProp2.xml><?xml version="1.0" encoding="utf-8"?>
<formControlPr xmlns="http://schemas.microsoft.com/office/spreadsheetml/2009/9/main" objectType="Spin" dx="16" fmlaLink="$E$1" max="30000" min="1" page="10" val="26"/>
</file>

<file path=xl/ctrlProps/ctrlProp3.xml><?xml version="1.0" encoding="utf-8"?>
<formControlPr xmlns="http://schemas.microsoft.com/office/spreadsheetml/2009/9/main" objectType="Spin" dx="16" fmlaLink="$E$1" max="30000" page="10" val="20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19050</xdr:colOff>
      <xdr:row>0</xdr:row>
      <xdr:rowOff>0</xdr:rowOff>
    </xdr:from>
    <xdr:to>
      <xdr:col>16</xdr:col>
      <xdr:colOff>19050</xdr:colOff>
      <xdr:row>12</xdr:row>
      <xdr:rowOff>152400</xdr:rowOff>
    </xdr:to>
    <xdr:graphicFrame macro="">
      <xdr:nvGraphicFramePr>
        <xdr:cNvPr id="2053" name="Chart 5"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0</xdr:row>
      <xdr:rowOff>0</xdr:rowOff>
    </xdr:from>
    <xdr:to>
      <xdr:col>7</xdr:col>
      <xdr:colOff>600075</xdr:colOff>
      <xdr:row>1</xdr:row>
      <xdr:rowOff>0</xdr:rowOff>
    </xdr:to>
    <xdr:sp macro="" textlink="">
      <xdr:nvSpPr>
        <xdr:cNvPr id="2054" name="Rectangle 6"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SpPr>
          <a:spLocks noChangeArrowheads="1"/>
        </xdr:cNvSpPr>
      </xdr:nvSpPr>
      <xdr:spPr bwMode="auto">
        <a:xfrm>
          <a:off x="5133975" y="0"/>
          <a:ext cx="1209675" cy="228600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>
          <a:outerShdw dist="35921" dir="2700000" algn="ctr" rotWithShape="0">
            <a:srgbClr val="808080">
              <a:alpha val="50000"/>
            </a:srgbClr>
          </a:outerShdw>
        </a:effectLst>
      </xdr:spPr>
    </xdr:sp>
    <xdr:clientData/>
  </xdr:twoCellAnchor>
  <xdr:twoCellAnchor>
    <xdr:from>
      <xdr:col>3</xdr:col>
      <xdr:colOff>19050</xdr:colOff>
      <xdr:row>3</xdr:row>
      <xdr:rowOff>19050</xdr:rowOff>
    </xdr:from>
    <xdr:to>
      <xdr:col>7</xdr:col>
      <xdr:colOff>581025</xdr:colOff>
      <xdr:row>9</xdr:row>
      <xdr:rowOff>190500</xdr:rowOff>
    </xdr:to>
    <xdr:graphicFrame macro="">
      <xdr:nvGraphicFramePr>
        <xdr:cNvPr id="2057" name="Chart 9">
          <a:extLs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9525</xdr:colOff>
      <xdr:row>9</xdr:row>
      <xdr:rowOff>190500</xdr:rowOff>
    </xdr:from>
    <xdr:to>
      <xdr:col>7</xdr:col>
      <xdr:colOff>581025</xdr:colOff>
      <xdr:row>17</xdr:row>
      <xdr:rowOff>161925</xdr:rowOff>
    </xdr:to>
    <xdr:graphicFrame macro="">
      <xdr:nvGraphicFramePr>
        <xdr:cNvPr id="2058" name="Chart 10"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19050</xdr:colOff>
          <xdr:row>5</xdr:row>
          <xdr:rowOff>9525</xdr:rowOff>
        </xdr:from>
        <xdr:to>
          <xdr:col>3</xdr:col>
          <xdr:colOff>0</xdr:colOff>
          <xdr:row>5</xdr:row>
          <xdr:rowOff>466725</xdr:rowOff>
        </xdr:to>
        <xdr:sp macro="" textlink="">
          <xdr:nvSpPr>
            <xdr:cNvPr id="2052" name="Spinner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16</xdr:col>
      <xdr:colOff>0</xdr:colOff>
      <xdr:row>19</xdr:row>
      <xdr:rowOff>9525</xdr:rowOff>
    </xdr:to>
    <xdr:graphicFrame macro="">
      <xdr:nvGraphicFramePr>
        <xdr:cNvPr id="3078" name="Chart 6">
          <a:extLst>
            <a:ext uri="{FF2B5EF4-FFF2-40B4-BE49-F238E27FC236}">
              <a16:creationId xmlns:a16="http://schemas.microsoft.com/office/drawing/2014/main" id="{00000000-0008-0000-0200-0000060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0</xdr:row>
      <xdr:rowOff>0</xdr:rowOff>
    </xdr:from>
    <xdr:to>
      <xdr:col>6</xdr:col>
      <xdr:colOff>885825</xdr:colOff>
      <xdr:row>0</xdr:row>
      <xdr:rowOff>219075</xdr:rowOff>
    </xdr:to>
    <xdr:sp macro="" textlink="">
      <xdr:nvSpPr>
        <xdr:cNvPr id="3080" name="Rectangle 8">
          <a:extLst>
            <a:ext uri="{FF2B5EF4-FFF2-40B4-BE49-F238E27FC236}">
              <a16:creationId xmlns:a16="http://schemas.microsoft.com/office/drawing/2014/main" id="{00000000-0008-0000-0200-0000080C0000}"/>
            </a:ext>
          </a:extLst>
        </xdr:cNvPr>
        <xdr:cNvSpPr>
          <a:spLocks noChangeArrowheads="1"/>
        </xdr:cNvSpPr>
      </xdr:nvSpPr>
      <xdr:spPr bwMode="auto">
        <a:xfrm>
          <a:off x="5372100" y="0"/>
          <a:ext cx="885825" cy="21907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>
          <a:outerShdw dist="35921" dir="2700000" algn="ctr" rotWithShape="0">
            <a:srgbClr val="808080">
              <a:alpha val="50000"/>
            </a:srgbClr>
          </a:outerShdw>
        </a:effectLst>
      </xdr:spPr>
    </xdr:sp>
    <xdr:clientData/>
  </xdr:twoCellAnchor>
  <xdr:twoCellAnchor>
    <xdr:from>
      <xdr:col>3</xdr:col>
      <xdr:colOff>9525</xdr:colOff>
      <xdr:row>3</xdr:row>
      <xdr:rowOff>9525</xdr:rowOff>
    </xdr:from>
    <xdr:to>
      <xdr:col>6</xdr:col>
      <xdr:colOff>895350</xdr:colOff>
      <xdr:row>11</xdr:row>
      <xdr:rowOff>219075</xdr:rowOff>
    </xdr:to>
    <xdr:graphicFrame macro="">
      <xdr:nvGraphicFramePr>
        <xdr:cNvPr id="3081" name="Chart 9">
          <a:extLst>
            <a:ext uri="{FF2B5EF4-FFF2-40B4-BE49-F238E27FC236}">
              <a16:creationId xmlns:a16="http://schemas.microsoft.com/office/drawing/2014/main" id="{00000000-0008-0000-0200-0000090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9525</xdr:colOff>
      <xdr:row>11</xdr:row>
      <xdr:rowOff>228600</xdr:rowOff>
    </xdr:from>
    <xdr:to>
      <xdr:col>6</xdr:col>
      <xdr:colOff>904875</xdr:colOff>
      <xdr:row>20</xdr:row>
      <xdr:rowOff>209550</xdr:rowOff>
    </xdr:to>
    <xdr:graphicFrame macro="">
      <xdr:nvGraphicFramePr>
        <xdr:cNvPr id="3082" name="Chart 10">
          <a:extLst>
            <a:ext uri="{FF2B5EF4-FFF2-40B4-BE49-F238E27FC236}">
              <a16:creationId xmlns:a16="http://schemas.microsoft.com/office/drawing/2014/main" id="{00000000-0008-0000-0200-00000A0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28575</xdr:colOff>
          <xdr:row>7</xdr:row>
          <xdr:rowOff>9525</xdr:rowOff>
        </xdr:from>
        <xdr:to>
          <xdr:col>3</xdr:col>
          <xdr:colOff>0</xdr:colOff>
          <xdr:row>8</xdr:row>
          <xdr:rowOff>9525</xdr:rowOff>
        </xdr:to>
        <xdr:sp macro="" textlink="">
          <xdr:nvSpPr>
            <xdr:cNvPr id="3076" name="Spinner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2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352425</xdr:colOff>
      <xdr:row>0</xdr:row>
      <xdr:rowOff>47625</xdr:rowOff>
    </xdr:from>
    <xdr:to>
      <xdr:col>16</xdr:col>
      <xdr:colOff>19050</xdr:colOff>
      <xdr:row>15</xdr:row>
      <xdr:rowOff>38100</xdr:rowOff>
    </xdr:to>
    <xdr:graphicFrame macro="">
      <xdr:nvGraphicFramePr>
        <xdr:cNvPr id="4102" name="Chart 6">
          <a:extLst>
            <a:ext uri="{FF2B5EF4-FFF2-40B4-BE49-F238E27FC236}">
              <a16:creationId xmlns:a16="http://schemas.microsoft.com/office/drawing/2014/main" id="{00000000-0008-0000-0300-0000061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9525</xdr:colOff>
      <xdr:row>3</xdr:row>
      <xdr:rowOff>9525</xdr:rowOff>
    </xdr:from>
    <xdr:to>
      <xdr:col>7</xdr:col>
      <xdr:colOff>285750</xdr:colOff>
      <xdr:row>11</xdr:row>
      <xdr:rowOff>85725</xdr:rowOff>
    </xdr:to>
    <xdr:graphicFrame macro="">
      <xdr:nvGraphicFramePr>
        <xdr:cNvPr id="4105" name="Chart 9">
          <a:extLst>
            <a:ext uri="{FF2B5EF4-FFF2-40B4-BE49-F238E27FC236}">
              <a16:creationId xmlns:a16="http://schemas.microsoft.com/office/drawing/2014/main" id="{00000000-0008-0000-0300-0000091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9525</xdr:colOff>
      <xdr:row>11</xdr:row>
      <xdr:rowOff>95250</xdr:rowOff>
    </xdr:from>
    <xdr:to>
      <xdr:col>7</xdr:col>
      <xdr:colOff>295275</xdr:colOff>
      <xdr:row>20</xdr:row>
      <xdr:rowOff>76200</xdr:rowOff>
    </xdr:to>
    <xdr:graphicFrame macro="">
      <xdr:nvGraphicFramePr>
        <xdr:cNvPr id="4106" name="Chart 10">
          <a:extLst>
            <a:ext uri="{FF2B5EF4-FFF2-40B4-BE49-F238E27FC236}">
              <a16:creationId xmlns:a16="http://schemas.microsoft.com/office/drawing/2014/main" id="{00000000-0008-0000-0300-00000A1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28575</xdr:colOff>
          <xdr:row>6</xdr:row>
          <xdr:rowOff>9525</xdr:rowOff>
        </xdr:from>
        <xdr:to>
          <xdr:col>2</xdr:col>
          <xdr:colOff>876300</xdr:colOff>
          <xdr:row>7</xdr:row>
          <xdr:rowOff>9525</xdr:rowOff>
        </xdr:to>
        <xdr:sp macro="" textlink="">
          <xdr:nvSpPr>
            <xdr:cNvPr id="4100" name="Spinner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3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warka%20Data\ICAI-STRATEGY%20ANALYSIS%20AND%20VALUATION\ICAI-BONDS\SAPM_NMP\duration%20-%20examp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hod_1"/>
      <sheetName val="Method_2"/>
      <sheetName val="Method_3"/>
      <sheetName val="MAC_DUR"/>
      <sheetName val="dur&amp;coupon"/>
      <sheetName val="dur&amp;YTM"/>
      <sheetName val="dur&amp;MATURITY"/>
      <sheetName val="MAC_DU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2">
          <cell r="E22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4"/>
  <sheetViews>
    <sheetView workbookViewId="0">
      <selection activeCell="B6" sqref="B6"/>
    </sheetView>
  </sheetViews>
  <sheetFormatPr defaultColWidth="35.1328125" defaultRowHeight="30" customHeight="1" x14ac:dyDescent="0.35"/>
  <cols>
    <col min="1" max="1" width="11.3984375" style="1" customWidth="1"/>
    <col min="2" max="2" width="105.3984375" style="1" customWidth="1"/>
    <col min="3" max="16384" width="35.1328125" style="1"/>
  </cols>
  <sheetData>
    <row r="1" spans="1:2" ht="30" customHeight="1" x14ac:dyDescent="0.35">
      <c r="A1" s="2" t="s">
        <v>11</v>
      </c>
    </row>
    <row r="2" spans="1:2" ht="30" customHeight="1" x14ac:dyDescent="0.35">
      <c r="A2" s="3">
        <v>1</v>
      </c>
      <c r="B2" s="8" t="s">
        <v>8</v>
      </c>
    </row>
    <row r="3" spans="1:2" ht="30" customHeight="1" x14ac:dyDescent="0.35">
      <c r="A3" s="6">
        <v>2</v>
      </c>
      <c r="B3" s="7" t="s">
        <v>9</v>
      </c>
    </row>
    <row r="4" spans="1:2" ht="30" customHeight="1" x14ac:dyDescent="0.35">
      <c r="A4" s="4">
        <v>3</v>
      </c>
      <c r="B4" s="5" t="s">
        <v>10</v>
      </c>
    </row>
  </sheetData>
  <phoneticPr fontId="3" type="noConversion"/>
  <conditionalFormatting sqref="A2:B4">
    <cfRule type="expression" dxfId="0" priority="1" stopIfTrue="1">
      <formula>MODE(ROW(),2)</formula>
    </cfRule>
  </conditionalFormatting>
  <hyperlinks>
    <hyperlink ref="B3" location="'YTM-DUR'!A1" display="APPRECIATING RELATION BETWEEN YTM AND DURATION " xr:uid="{00000000-0004-0000-0000-000000000000}"/>
    <hyperlink ref="B4" location="'MAT-DUR'!A1" display="APPRECIATING RELATION BETWEEN MATURITY AND DURATION " xr:uid="{00000000-0004-0000-0000-000001000000}"/>
    <hyperlink ref="B2" location="'CUPON-DUR'!COUPON" display="APPRECIATING RELATION BETWEEN COUPON AND DURATION " xr:uid="{00000000-0004-0000-0000-000002000000}"/>
  </hyperlinks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H77"/>
  <sheetViews>
    <sheetView workbookViewId="0">
      <selection activeCell="A18" sqref="A18"/>
    </sheetView>
  </sheetViews>
  <sheetFormatPr defaultColWidth="9.1328125" defaultRowHeight="17.649999999999999" x14ac:dyDescent="0.35"/>
  <cols>
    <col min="1" max="1" width="23.73046875" style="10" customWidth="1"/>
    <col min="2" max="2" width="20.1328125" style="10" bestFit="1" customWidth="1"/>
    <col min="3" max="3" width="9.86328125" style="10" customWidth="1"/>
    <col min="4" max="4" width="9.1328125" style="10"/>
    <col min="5" max="5" width="7.1328125" style="10" customWidth="1"/>
    <col min="6" max="16384" width="9.1328125" style="10"/>
  </cols>
  <sheetData>
    <row r="1" spans="1:8" ht="18" customHeight="1" thickTop="1" x14ac:dyDescent="0.35">
      <c r="A1" s="70" t="s">
        <v>8</v>
      </c>
      <c r="B1" s="71"/>
      <c r="C1" s="71"/>
      <c r="D1" s="71"/>
      <c r="E1" s="72">
        <v>19</v>
      </c>
      <c r="F1" s="9"/>
      <c r="G1" s="79" t="s">
        <v>12</v>
      </c>
      <c r="H1" s="80"/>
    </row>
    <row r="2" spans="1:8" x14ac:dyDescent="0.35">
      <c r="A2" s="73"/>
      <c r="B2" s="74"/>
      <c r="C2" s="74"/>
      <c r="D2" s="74"/>
      <c r="E2" s="75"/>
      <c r="F2" s="9"/>
    </row>
    <row r="3" spans="1:8" ht="18" thickBot="1" x14ac:dyDescent="0.4">
      <c r="A3" s="76"/>
      <c r="B3" s="77"/>
      <c r="C3" s="77"/>
      <c r="D3" s="77"/>
      <c r="E3" s="78"/>
      <c r="F3" s="9"/>
    </row>
    <row r="4" spans="1:8" ht="18" thickTop="1" x14ac:dyDescent="0.35">
      <c r="A4" s="21" t="s">
        <v>0</v>
      </c>
      <c r="B4" s="21"/>
      <c r="C4" s="11"/>
      <c r="D4" s="11"/>
      <c r="E4" s="11"/>
    </row>
    <row r="5" spans="1:8" x14ac:dyDescent="0.35">
      <c r="A5" s="22" t="s">
        <v>1</v>
      </c>
      <c r="B5" s="23">
        <v>1000</v>
      </c>
    </row>
    <row r="6" spans="1:8" ht="38.25" customHeight="1" x14ac:dyDescent="0.35">
      <c r="A6" s="22" t="s">
        <v>5</v>
      </c>
      <c r="B6" s="24">
        <f>E1/100</f>
        <v>0.19</v>
      </c>
    </row>
    <row r="7" spans="1:8" ht="27" customHeight="1" x14ac:dyDescent="0.35">
      <c r="A7" s="22" t="s">
        <v>6</v>
      </c>
      <c r="B7" s="25">
        <v>10</v>
      </c>
    </row>
    <row r="8" spans="1:8" x14ac:dyDescent="0.35">
      <c r="A8" s="22" t="s">
        <v>2</v>
      </c>
      <c r="B8" s="26">
        <v>0.12</v>
      </c>
    </row>
    <row r="9" spans="1:8" x14ac:dyDescent="0.35">
      <c r="A9" s="22"/>
      <c r="B9" s="22"/>
    </row>
    <row r="10" spans="1:8" x14ac:dyDescent="0.35">
      <c r="A10" s="27" t="s">
        <v>3</v>
      </c>
      <c r="B10" s="27"/>
    </row>
    <row r="11" spans="1:8" x14ac:dyDescent="0.35">
      <c r="A11" s="19" t="s">
        <v>4</v>
      </c>
      <c r="B11" s="20">
        <f>(FV*COUPON/YTM)*(1-(1+YTM)^-MATURITY)+FV/(1+YTM)^MATURITY</f>
        <v>1395.5156119887606</v>
      </c>
    </row>
    <row r="12" spans="1:8" ht="30.75" x14ac:dyDescent="0.35">
      <c r="A12" s="17" t="s">
        <v>7</v>
      </c>
      <c r="B12" s="18">
        <f>((1+Y)/Y)-((1+Y)+(COUPON-Y)*MATURITY)/((COUPON*((1+Y)^MATURITY-1))+Y)</f>
        <v>5.834081362945331</v>
      </c>
    </row>
    <row r="14" spans="1:8" s="12" customFormat="1" x14ac:dyDescent="0.35"/>
    <row r="15" spans="1:8" s="12" customFormat="1" x14ac:dyDescent="0.35">
      <c r="B15" s="13">
        <f>((1+Y)/Y)-((1+Y)+(COUPON-Y)*MATURITY)/((COUPON*((1+Y)^MATURITY-1))+Y)</f>
        <v>5.834081362945331</v>
      </c>
    </row>
    <row r="16" spans="1:8" s="12" customFormat="1" x14ac:dyDescent="0.35">
      <c r="A16" s="14">
        <v>0</v>
      </c>
      <c r="B16" s="15">
        <f t="dataTable" ref="B16:B76" dt2D="0" dtr="0" r1="B6"/>
        <v>10</v>
      </c>
    </row>
    <row r="17" spans="1:2" s="12" customFormat="1" x14ac:dyDescent="0.35">
      <c r="A17" s="14">
        <f>A16+0.5%</f>
        <v>5.0000000000000001E-3</v>
      </c>
      <c r="B17" s="15">
        <v>9.5631668921633501</v>
      </c>
    </row>
    <row r="18" spans="1:2" s="12" customFormat="1" x14ac:dyDescent="0.35">
      <c r="A18" s="14">
        <f t="shared" ref="A18:A76" si="0">A17+0.5%</f>
        <v>0.01</v>
      </c>
      <c r="B18" s="15">
        <v>9.1915481694452872</v>
      </c>
    </row>
    <row r="19" spans="1:2" s="12" customFormat="1" x14ac:dyDescent="0.35">
      <c r="A19" s="14">
        <f t="shared" si="0"/>
        <v>1.4999999999999999E-2</v>
      </c>
      <c r="B19" s="15">
        <v>8.8715545127476965</v>
      </c>
    </row>
    <row r="20" spans="1:2" s="12" customFormat="1" x14ac:dyDescent="0.35">
      <c r="A20" s="14">
        <f t="shared" si="0"/>
        <v>0.02</v>
      </c>
      <c r="B20" s="15">
        <v>8.5931270223116734</v>
      </c>
    </row>
    <row r="21" spans="1:2" s="12" customFormat="1" x14ac:dyDescent="0.35">
      <c r="A21" s="14">
        <f t="shared" si="0"/>
        <v>2.5000000000000001E-2</v>
      </c>
      <c r="B21" s="15">
        <v>8.3486606624536446</v>
      </c>
    </row>
    <row r="22" spans="1:2" s="12" customFormat="1" x14ac:dyDescent="0.35">
      <c r="A22" s="14">
        <f t="shared" si="0"/>
        <v>3.0000000000000002E-2</v>
      </c>
      <c r="B22" s="15">
        <v>8.1322989998378414</v>
      </c>
    </row>
    <row r="23" spans="1:2" s="12" customFormat="1" x14ac:dyDescent="0.35">
      <c r="A23" s="14">
        <f t="shared" si="0"/>
        <v>3.5000000000000003E-2</v>
      </c>
      <c r="B23" s="15">
        <v>7.9394589579914356</v>
      </c>
    </row>
    <row r="24" spans="1:2" s="12" customFormat="1" x14ac:dyDescent="0.35">
      <c r="A24" s="14">
        <f t="shared" si="0"/>
        <v>0.04</v>
      </c>
      <c r="B24" s="15">
        <v>7.7665025789591553</v>
      </c>
    </row>
    <row r="25" spans="1:2" s="12" customFormat="1" x14ac:dyDescent="0.35">
      <c r="A25" s="14">
        <f t="shared" si="0"/>
        <v>4.4999999999999998E-2</v>
      </c>
      <c r="B25" s="15">
        <v>7.6105053406382908</v>
      </c>
    </row>
    <row r="26" spans="1:2" s="12" customFormat="1" x14ac:dyDescent="0.35">
      <c r="A26" s="14">
        <f t="shared" si="0"/>
        <v>4.9999999999999996E-2</v>
      </c>
      <c r="B26" s="15">
        <v>7.4690894414853224</v>
      </c>
    </row>
    <row r="27" spans="1:2" s="12" customFormat="1" x14ac:dyDescent="0.35">
      <c r="A27" s="14">
        <f t="shared" si="0"/>
        <v>5.4999999999999993E-2</v>
      </c>
      <c r="B27" s="15">
        <v>7.3403017474195584</v>
      </c>
    </row>
    <row r="28" spans="1:2" s="12" customFormat="1" x14ac:dyDescent="0.35">
      <c r="A28" s="14">
        <f t="shared" si="0"/>
        <v>5.9999999999999991E-2</v>
      </c>
      <c r="B28" s="15">
        <v>7.2225230386289123</v>
      </c>
    </row>
    <row r="29" spans="1:2" s="12" customFormat="1" x14ac:dyDescent="0.35">
      <c r="A29" s="14">
        <f t="shared" si="0"/>
        <v>6.4999999999999988E-2</v>
      </c>
      <c r="B29" s="15">
        <v>7.1143995756319987</v>
      </c>
    </row>
    <row r="30" spans="1:2" s="12" customFormat="1" x14ac:dyDescent="0.35">
      <c r="A30" s="14">
        <f t="shared" si="0"/>
        <v>6.9999999999999993E-2</v>
      </c>
      <c r="B30" s="15">
        <v>7.0147908328533335</v>
      </c>
    </row>
    <row r="31" spans="1:2" s="12" customFormat="1" x14ac:dyDescent="0.35">
      <c r="A31" s="14">
        <f t="shared" si="0"/>
        <v>7.4999999999999997E-2</v>
      </c>
      <c r="B31" s="15">
        <v>6.9227291123566772</v>
      </c>
    </row>
    <row r="32" spans="1:2" s="12" customFormat="1" x14ac:dyDescent="0.35">
      <c r="A32" s="14">
        <f t="shared" si="0"/>
        <v>0.08</v>
      </c>
      <c r="B32" s="15">
        <v>6.8373880023087761</v>
      </c>
    </row>
    <row r="33" spans="1:2" s="12" customFormat="1" x14ac:dyDescent="0.35">
      <c r="A33" s="14">
        <f t="shared" si="0"/>
        <v>8.5000000000000006E-2</v>
      </c>
      <c r="B33" s="15">
        <v>6.7580574998911604</v>
      </c>
    </row>
    <row r="34" spans="1:2" s="12" customFormat="1" x14ac:dyDescent="0.35">
      <c r="A34" s="14">
        <f t="shared" si="0"/>
        <v>9.0000000000000011E-2</v>
      </c>
      <c r="B34" s="15">
        <v>6.6841242117157096</v>
      </c>
    </row>
    <row r="35" spans="1:2" s="12" customFormat="1" x14ac:dyDescent="0.35">
      <c r="A35" s="14">
        <f t="shared" si="0"/>
        <v>9.5000000000000015E-2</v>
      </c>
      <c r="B35" s="15">
        <v>6.6150554624600968</v>
      </c>
    </row>
    <row r="36" spans="1:2" s="12" customFormat="1" x14ac:dyDescent="0.35">
      <c r="A36" s="14">
        <f t="shared" si="0"/>
        <v>0.10000000000000002</v>
      </c>
      <c r="B36" s="15">
        <v>6.5503864403760268</v>
      </c>
    </row>
    <row r="37" spans="1:2" s="12" customFormat="1" x14ac:dyDescent="0.35">
      <c r="A37" s="14">
        <f t="shared" si="0"/>
        <v>0.10500000000000002</v>
      </c>
      <c r="B37" s="15">
        <v>6.4897097234916341</v>
      </c>
    </row>
    <row r="38" spans="1:2" s="12" customFormat="1" x14ac:dyDescent="0.35">
      <c r="A38" s="14">
        <f t="shared" si="0"/>
        <v>0.11000000000000003</v>
      </c>
      <c r="B38" s="15">
        <v>6.4326666875128335</v>
      </c>
    </row>
    <row r="39" spans="1:2" s="12" customFormat="1" x14ac:dyDescent="0.35">
      <c r="A39" s="14">
        <f t="shared" si="0"/>
        <v>0.11500000000000003</v>
      </c>
      <c r="B39" s="15">
        <v>6.378940412484523</v>
      </c>
    </row>
    <row r="40" spans="1:2" s="12" customFormat="1" x14ac:dyDescent="0.35">
      <c r="A40" s="14">
        <f t="shared" si="0"/>
        <v>0.12000000000000004</v>
      </c>
      <c r="B40" s="15">
        <v>6.3282497918201699</v>
      </c>
    </row>
    <row r="41" spans="1:2" s="12" customFormat="1" x14ac:dyDescent="0.35">
      <c r="A41" s="14">
        <f t="shared" si="0"/>
        <v>0.12500000000000003</v>
      </c>
      <c r="B41" s="15">
        <v>6.2803446124549751</v>
      </c>
    </row>
    <row r="42" spans="1:2" s="12" customFormat="1" x14ac:dyDescent="0.35">
      <c r="A42" s="14">
        <f t="shared" si="0"/>
        <v>0.13000000000000003</v>
      </c>
      <c r="B42" s="15">
        <v>6.2350014243461214</v>
      </c>
    </row>
    <row r="43" spans="1:2" s="12" customFormat="1" x14ac:dyDescent="0.35">
      <c r="A43" s="14">
        <f t="shared" si="0"/>
        <v>0.13500000000000004</v>
      </c>
      <c r="B43" s="15">
        <v>6.1920200554168492</v>
      </c>
    </row>
    <row r="44" spans="1:2" s="12" customFormat="1" x14ac:dyDescent="0.35">
      <c r="A44" s="14">
        <f t="shared" si="0"/>
        <v>0.14000000000000004</v>
      </c>
      <c r="B44" s="15">
        <v>6.151220657262364</v>
      </c>
    </row>
    <row r="45" spans="1:2" s="12" customFormat="1" x14ac:dyDescent="0.35">
      <c r="A45" s="14">
        <f t="shared" si="0"/>
        <v>0.14500000000000005</v>
      </c>
      <c r="B45" s="15">
        <v>6.1124411896467006</v>
      </c>
    </row>
    <row r="46" spans="1:2" s="12" customFormat="1" x14ac:dyDescent="0.35">
      <c r="A46" s="14">
        <f t="shared" si="0"/>
        <v>0.15000000000000005</v>
      </c>
      <c r="B46" s="15">
        <v>6.0755352695931446</v>
      </c>
    </row>
    <row r="47" spans="1:2" s="12" customFormat="1" x14ac:dyDescent="0.35">
      <c r="A47" s="14">
        <f t="shared" si="0"/>
        <v>0.15500000000000005</v>
      </c>
      <c r="B47" s="15">
        <v>6.0403703248713949</v>
      </c>
    </row>
    <row r="48" spans="1:2" s="12" customFormat="1" x14ac:dyDescent="0.35">
      <c r="A48" s="14">
        <f t="shared" si="0"/>
        <v>0.16000000000000006</v>
      </c>
      <c r="B48" s="15">
        <v>6.0068260027816187</v>
      </c>
    </row>
    <row r="49" spans="1:2" s="12" customFormat="1" x14ac:dyDescent="0.35">
      <c r="A49" s="14">
        <f t="shared" si="0"/>
        <v>0.16500000000000006</v>
      </c>
      <c r="B49" s="15">
        <v>5.9747927939830419</v>
      </c>
    </row>
    <row r="50" spans="1:2" s="12" customFormat="1" x14ac:dyDescent="0.35">
      <c r="A50" s="14">
        <f t="shared" si="0"/>
        <v>0.17000000000000007</v>
      </c>
      <c r="B50" s="15">
        <v>5.9441708382080911</v>
      </c>
    </row>
    <row r="51" spans="1:2" s="12" customFormat="1" x14ac:dyDescent="0.35">
      <c r="A51" s="14">
        <f t="shared" si="0"/>
        <v>0.17500000000000007</v>
      </c>
      <c r="B51" s="15">
        <v>5.9148688844205974</v>
      </c>
    </row>
    <row r="52" spans="1:2" s="12" customFormat="1" x14ac:dyDescent="0.35">
      <c r="A52" s="14">
        <f t="shared" si="0"/>
        <v>0.18000000000000008</v>
      </c>
      <c r="B52" s="15">
        <v>5.8868033826083384</v>
      </c>
    </row>
    <row r="53" spans="1:2" s="12" customFormat="1" x14ac:dyDescent="0.35">
      <c r="A53" s="14">
        <f t="shared" si="0"/>
        <v>0.18500000000000008</v>
      </c>
      <c r="B53" s="15">
        <v>5.859897688170653</v>
      </c>
    </row>
    <row r="54" spans="1:2" s="12" customFormat="1" x14ac:dyDescent="0.35">
      <c r="A54" s="14">
        <f t="shared" si="0"/>
        <v>0.19000000000000009</v>
      </c>
      <c r="B54" s="15">
        <v>5.8340813629453301</v>
      </c>
    </row>
    <row r="55" spans="1:2" s="12" customFormat="1" x14ac:dyDescent="0.35">
      <c r="A55" s="14">
        <f t="shared" si="0"/>
        <v>0.19500000000000009</v>
      </c>
      <c r="B55" s="15">
        <v>5.8092895594518161</v>
      </c>
    </row>
    <row r="56" spans="1:2" s="12" customFormat="1" x14ac:dyDescent="0.35">
      <c r="A56" s="14">
        <f t="shared" si="0"/>
        <v>0.20000000000000009</v>
      </c>
      <c r="B56" s="15">
        <v>5.7854624770170711</v>
      </c>
    </row>
    <row r="57" spans="1:2" s="12" customFormat="1" x14ac:dyDescent="0.35">
      <c r="A57" s="14">
        <f t="shared" si="0"/>
        <v>0.2050000000000001</v>
      </c>
      <c r="B57" s="15">
        <v>5.7625448801808599</v>
      </c>
    </row>
    <row r="58" spans="1:2" s="12" customFormat="1" x14ac:dyDescent="0.35">
      <c r="A58" s="14">
        <f t="shared" si="0"/>
        <v>0.2100000000000001</v>
      </c>
      <c r="B58" s="15">
        <v>5.7404856712160166</v>
      </c>
    </row>
    <row r="59" spans="1:2" s="12" customFormat="1" x14ac:dyDescent="0.35">
      <c r="A59" s="14">
        <f t="shared" si="0"/>
        <v>0.21500000000000011</v>
      </c>
      <c r="B59" s="15">
        <v>5.719237509799953</v>
      </c>
    </row>
    <row r="60" spans="1:2" s="12" customFormat="1" x14ac:dyDescent="0.35">
      <c r="A60" s="14">
        <f t="shared" si="0"/>
        <v>0.22000000000000011</v>
      </c>
      <c r="B60" s="15">
        <v>5.6987564738793299</v>
      </c>
    </row>
    <row r="61" spans="1:2" s="12" customFormat="1" x14ac:dyDescent="0.35">
      <c r="A61" s="14">
        <f t="shared" si="0"/>
        <v>0.22500000000000012</v>
      </c>
      <c r="B61" s="15">
        <v>5.6790017566149915</v>
      </c>
    </row>
    <row r="62" spans="1:2" s="12" customFormat="1" x14ac:dyDescent="0.35">
      <c r="A62" s="14">
        <f t="shared" si="0"/>
        <v>0.23000000000000012</v>
      </c>
      <c r="B62" s="15">
        <v>5.6599353950068672</v>
      </c>
    </row>
    <row r="63" spans="1:2" s="12" customFormat="1" x14ac:dyDescent="0.35">
      <c r="A63" s="14">
        <f t="shared" si="0"/>
        <v>0.23500000000000013</v>
      </c>
      <c r="B63" s="15">
        <v>5.6415220264013959</v>
      </c>
    </row>
    <row r="64" spans="1:2" s="12" customFormat="1" x14ac:dyDescent="0.35">
      <c r="A64" s="14">
        <f t="shared" si="0"/>
        <v>0.24000000000000013</v>
      </c>
      <c r="B64" s="15">
        <v>5.6237286695954598</v>
      </c>
    </row>
    <row r="65" spans="1:2" s="12" customFormat="1" x14ac:dyDescent="0.35">
      <c r="A65" s="14">
        <f t="shared" si="0"/>
        <v>0.24500000000000013</v>
      </c>
      <c r="B65" s="15">
        <v>5.6065245276861209</v>
      </c>
    </row>
    <row r="66" spans="1:2" s="12" customFormat="1" x14ac:dyDescent="0.35">
      <c r="A66" s="14">
        <f t="shared" si="0"/>
        <v>0.25000000000000011</v>
      </c>
      <c r="B66" s="15">
        <v>5.5898808101868305</v>
      </c>
    </row>
    <row r="67" spans="1:2" s="12" customFormat="1" x14ac:dyDescent="0.35">
      <c r="A67" s="14">
        <f t="shared" si="0"/>
        <v>0.25500000000000012</v>
      </c>
      <c r="B67" s="15">
        <v>5.5737705722487254</v>
      </c>
    </row>
    <row r="68" spans="1:2" s="12" customFormat="1" x14ac:dyDescent="0.35">
      <c r="A68" s="14">
        <f t="shared" si="0"/>
        <v>0.26000000000000012</v>
      </c>
      <c r="B68" s="15">
        <v>5.5581685690983367</v>
      </c>
    </row>
    <row r="69" spans="1:2" s="12" customFormat="1" x14ac:dyDescent="0.35">
      <c r="A69" s="14">
        <f t="shared" si="0"/>
        <v>0.26500000000000012</v>
      </c>
      <c r="B69" s="15">
        <v>5.5430511240376639</v>
      </c>
    </row>
    <row r="70" spans="1:2" s="12" customFormat="1" x14ac:dyDescent="0.35">
      <c r="A70" s="14">
        <f t="shared" si="0"/>
        <v>0.27000000000000013</v>
      </c>
      <c r="B70" s="15">
        <v>5.5283960085549229</v>
      </c>
    </row>
    <row r="71" spans="1:2" s="12" customFormat="1" x14ac:dyDescent="0.35">
      <c r="A71" s="14">
        <f t="shared" si="0"/>
        <v>0.27500000000000013</v>
      </c>
      <c r="B71" s="15">
        <v>5.5141823332691811</v>
      </c>
    </row>
    <row r="72" spans="1:2" s="12" customFormat="1" x14ac:dyDescent="0.35">
      <c r="A72" s="14">
        <f t="shared" si="0"/>
        <v>0.28000000000000014</v>
      </c>
      <c r="B72" s="15">
        <v>5.5003904485836355</v>
      </c>
    </row>
    <row r="73" spans="1:2" s="12" customFormat="1" x14ac:dyDescent="0.35">
      <c r="A73" s="14">
        <f t="shared" si="0"/>
        <v>0.28500000000000014</v>
      </c>
      <c r="B73" s="15">
        <v>5.4870018540539203</v>
      </c>
    </row>
    <row r="74" spans="1:2" s="12" customFormat="1" x14ac:dyDescent="0.35">
      <c r="A74" s="14">
        <f t="shared" si="0"/>
        <v>0.29000000000000015</v>
      </c>
      <c r="B74" s="15">
        <v>5.473999115592366</v>
      </c>
    </row>
    <row r="75" spans="1:2" s="12" customFormat="1" x14ac:dyDescent="0.35">
      <c r="A75" s="14">
        <f t="shared" si="0"/>
        <v>0.29500000000000015</v>
      </c>
      <c r="B75" s="15">
        <v>5.4613657897290349</v>
      </c>
    </row>
    <row r="76" spans="1:2" s="12" customFormat="1" x14ac:dyDescent="0.35">
      <c r="A76" s="14">
        <f t="shared" si="0"/>
        <v>0.30000000000000016</v>
      </c>
      <c r="B76" s="15">
        <v>5.4490863542376502</v>
      </c>
    </row>
    <row r="77" spans="1:2" x14ac:dyDescent="0.35">
      <c r="A77" s="16"/>
    </row>
  </sheetData>
  <mergeCells count="2">
    <mergeCell ref="A1:E3"/>
    <mergeCell ref="G1:H1"/>
  </mergeCells>
  <phoneticPr fontId="3" type="noConversion"/>
  <hyperlinks>
    <hyperlink ref="G1" location="index!A1" display="index!A1" xr:uid="{00000000-0004-0000-0100-000000000000}"/>
  </hyperlinks>
  <pageMargins left="0.75" right="0.75" top="1" bottom="1" header="0.5" footer="0.5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2" r:id="rId4" name="Spinner 4">
              <controlPr defaultSize="0" autoPict="0">
                <anchor moveWithCells="1" sizeWithCells="1">
                  <from>
                    <xdr:col>2</xdr:col>
                    <xdr:colOff>19050</xdr:colOff>
                    <xdr:row>5</xdr:row>
                    <xdr:rowOff>9525</xdr:rowOff>
                  </from>
                  <to>
                    <xdr:col>3</xdr:col>
                    <xdr:colOff>0</xdr:colOff>
                    <xdr:row>5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89"/>
  <sheetViews>
    <sheetView workbookViewId="0">
      <selection activeCell="B20" sqref="B20"/>
    </sheetView>
  </sheetViews>
  <sheetFormatPr defaultColWidth="9.1328125" defaultRowHeight="14.65" x14ac:dyDescent="0.35"/>
  <cols>
    <col min="1" max="1" width="23.73046875" style="30" customWidth="1"/>
    <col min="2" max="2" width="19.73046875" style="30" bestFit="1" customWidth="1"/>
    <col min="3" max="3" width="13.3984375" style="30" customWidth="1"/>
    <col min="4" max="4" width="9.1328125" style="30"/>
    <col min="5" max="5" width="7.1328125" style="30" customWidth="1"/>
    <col min="6" max="6" width="9.1328125" style="30"/>
    <col min="7" max="7" width="17.59765625" style="30" bestFit="1" customWidth="1"/>
    <col min="8" max="16384" width="9.1328125" style="30"/>
  </cols>
  <sheetData>
    <row r="1" spans="1:7" ht="18" customHeight="1" thickTop="1" x14ac:dyDescent="0.35">
      <c r="A1" s="81" t="s">
        <v>9</v>
      </c>
      <c r="B1" s="82"/>
      <c r="C1" s="82"/>
      <c r="D1" s="82"/>
      <c r="E1" s="83">
        <v>26</v>
      </c>
      <c r="F1" s="28"/>
      <c r="G1" s="29" t="s">
        <v>12</v>
      </c>
    </row>
    <row r="2" spans="1:7" x14ac:dyDescent="0.35">
      <c r="A2" s="84"/>
      <c r="B2" s="85"/>
      <c r="C2" s="85"/>
      <c r="D2" s="85"/>
      <c r="E2" s="86"/>
      <c r="F2" s="28"/>
    </row>
    <row r="3" spans="1:7" ht="15" thickBot="1" x14ac:dyDescent="0.4">
      <c r="A3" s="87"/>
      <c r="B3" s="88"/>
      <c r="C3" s="88"/>
      <c r="D3" s="88"/>
      <c r="E3" s="89"/>
      <c r="F3" s="28"/>
    </row>
    <row r="4" spans="1:7" ht="15.4" thickTop="1" thickBot="1" x14ac:dyDescent="0.4">
      <c r="A4" s="37" t="s">
        <v>0</v>
      </c>
      <c r="B4" s="37"/>
      <c r="C4" s="31"/>
      <c r="D4" s="31"/>
      <c r="E4" s="31"/>
    </row>
    <row r="5" spans="1:7" ht="24.95" customHeight="1" x14ac:dyDescent="0.35">
      <c r="A5" s="39" t="s">
        <v>1</v>
      </c>
      <c r="B5" s="40">
        <v>1000</v>
      </c>
      <c r="C5" s="28"/>
    </row>
    <row r="6" spans="1:7" ht="24.95" customHeight="1" x14ac:dyDescent="0.35">
      <c r="A6" s="41" t="s">
        <v>5</v>
      </c>
      <c r="B6" s="42">
        <v>0.08</v>
      </c>
      <c r="C6" s="28"/>
    </row>
    <row r="7" spans="1:7" ht="24.95" customHeight="1" x14ac:dyDescent="0.35">
      <c r="A7" s="41" t="s">
        <v>6</v>
      </c>
      <c r="B7" s="43">
        <v>10</v>
      </c>
      <c r="C7" s="28"/>
    </row>
    <row r="8" spans="1:7" ht="24.95" customHeight="1" thickBot="1" x14ac:dyDescent="0.4">
      <c r="A8" s="44" t="s">
        <v>2</v>
      </c>
      <c r="B8" s="45">
        <f>E1/100</f>
        <v>0.26</v>
      </c>
      <c r="C8" s="28"/>
    </row>
    <row r="9" spans="1:7" ht="24.95" customHeight="1" x14ac:dyDescent="0.35">
      <c r="A9" s="38"/>
      <c r="B9" s="38"/>
    </row>
    <row r="10" spans="1:7" ht="24.95" customHeight="1" thickBot="1" x14ac:dyDescent="0.4">
      <c r="A10" s="34" t="s">
        <v>3</v>
      </c>
      <c r="B10" s="34"/>
    </row>
    <row r="11" spans="1:7" ht="24.95" customHeight="1" x14ac:dyDescent="0.35">
      <c r="A11" s="49" t="s">
        <v>4</v>
      </c>
      <c r="B11" s="50">
        <f>(FV*COUPON/YTM)*(1-(1+YTM)^-MATURITY)+FV/(1+YTM)^MATURITY</f>
        <v>376.33490467016293</v>
      </c>
      <c r="C11" s="28"/>
    </row>
    <row r="12" spans="1:7" ht="31.5" customHeight="1" thickBot="1" x14ac:dyDescent="0.4">
      <c r="A12" s="35" t="s">
        <v>7</v>
      </c>
      <c r="B12" s="36">
        <f>((1+Y)/Y)-((1+Y)+(COUPON-Y)*MATURITY)/((COUPON*((1+Y)^MATURITY-1))+Y)</f>
        <v>5.3933467543270854</v>
      </c>
      <c r="C12" s="28"/>
    </row>
    <row r="13" spans="1:7" x14ac:dyDescent="0.35">
      <c r="A13" s="31"/>
      <c r="B13" s="31"/>
    </row>
    <row r="16" spans="1:7" x14ac:dyDescent="0.35">
      <c r="A16" s="46"/>
      <c r="B16" s="46">
        <f>((1+Y)/Y)-((1+Y)+(COUPON-Y)*MATURITY)/((COUPON*((1+Y)^MATURITY-1))+Y)</f>
        <v>5.3933467543270854</v>
      </c>
    </row>
    <row r="17" spans="1:2" x14ac:dyDescent="0.35">
      <c r="A17" s="47">
        <v>5.0000000000000001E-3</v>
      </c>
      <c r="B17" s="46">
        <f t="dataTable" ref="B17:B77" dt2D="0" dtr="0" r1="B8"/>
        <v>7.9564017038811983</v>
      </c>
    </row>
    <row r="18" spans="1:2" x14ac:dyDescent="0.35">
      <c r="A18" s="48">
        <f>A17+0.5%</f>
        <v>0.01</v>
      </c>
      <c r="B18" s="46">
        <v>7.9122805055397549</v>
      </c>
    </row>
    <row r="19" spans="1:2" x14ac:dyDescent="0.35">
      <c r="A19" s="48">
        <f t="shared" ref="A19:A77" si="0">A18+0.5%</f>
        <v>1.4999999999999999E-2</v>
      </c>
      <c r="B19" s="46">
        <v>7.8676474036358215</v>
      </c>
    </row>
    <row r="20" spans="1:2" x14ac:dyDescent="0.35">
      <c r="A20" s="48">
        <f t="shared" si="0"/>
        <v>0.02</v>
      </c>
      <c r="B20" s="46">
        <v>7.8225140072532753</v>
      </c>
    </row>
    <row r="21" spans="1:2" x14ac:dyDescent="0.35">
      <c r="A21" s="48">
        <f t="shared" si="0"/>
        <v>2.5000000000000001E-2</v>
      </c>
      <c r="B21" s="46">
        <v>7.7768925247628289</v>
      </c>
    </row>
    <row r="22" spans="1:2" x14ac:dyDescent="0.35">
      <c r="A22" s="48">
        <f t="shared" si="0"/>
        <v>3.0000000000000002E-2</v>
      </c>
      <c r="B22" s="46">
        <v>7.7307957510792917</v>
      </c>
    </row>
    <row r="23" spans="1:2" x14ac:dyDescent="0.35">
      <c r="A23" s="48">
        <f t="shared" si="0"/>
        <v>3.5000000000000003E-2</v>
      </c>
      <c r="B23" s="46">
        <v>7.6842370533023008</v>
      </c>
    </row>
    <row r="24" spans="1:2" x14ac:dyDescent="0.35">
      <c r="A24" s="48">
        <f t="shared" si="0"/>
        <v>0.04</v>
      </c>
      <c r="B24" s="46">
        <v>7.6372303547789464</v>
      </c>
    </row>
    <row r="25" spans="1:2" x14ac:dyDescent="0.35">
      <c r="A25" s="48">
        <f t="shared" si="0"/>
        <v>4.4999999999999998E-2</v>
      </c>
      <c r="B25" s="46">
        <v>7.5897901176194509</v>
      </c>
    </row>
    <row r="26" spans="1:2" x14ac:dyDescent="0.35">
      <c r="A26" s="48">
        <f t="shared" si="0"/>
        <v>4.9999999999999996E-2</v>
      </c>
      <c r="B26" s="46">
        <v>7.5419313237114594</v>
      </c>
    </row>
    <row r="27" spans="1:2" x14ac:dyDescent="0.35">
      <c r="A27" s="48">
        <f t="shared" si="0"/>
        <v>5.4999999999999993E-2</v>
      </c>
      <c r="B27" s="46">
        <v>7.493669454280905</v>
      </c>
    </row>
    <row r="28" spans="1:2" x14ac:dyDescent="0.35">
      <c r="A28" s="48">
        <f t="shared" si="0"/>
        <v>5.9999999999999991E-2</v>
      </c>
      <c r="B28" s="46">
        <v>7.4450204680594219</v>
      </c>
    </row>
    <row r="29" spans="1:2" x14ac:dyDescent="0.35">
      <c r="A29" s="48">
        <f t="shared" si="0"/>
        <v>6.4999999999999988E-2</v>
      </c>
      <c r="B29" s="46">
        <v>7.3960007781211825</v>
      </c>
    </row>
    <row r="30" spans="1:2" x14ac:dyDescent="0.35">
      <c r="A30" s="48">
        <f t="shared" si="0"/>
        <v>6.9999999999999993E-2</v>
      </c>
      <c r="B30" s="46">
        <v>7.346627227461715</v>
      </c>
    </row>
    <row r="31" spans="1:2" x14ac:dyDescent="0.35">
      <c r="A31" s="48">
        <f t="shared" si="0"/>
        <v>7.4999999999999997E-2</v>
      </c>
      <c r="B31" s="46">
        <v>7.2969170633955249</v>
      </c>
    </row>
    <row r="32" spans="1:2" x14ac:dyDescent="0.35">
      <c r="A32" s="48">
        <f t="shared" si="0"/>
        <v>0.08</v>
      </c>
      <c r="B32" s="46">
        <v>7.2468879108567625</v>
      </c>
    </row>
    <row r="33" spans="1:2" x14ac:dyDescent="0.35">
      <c r="A33" s="48">
        <f t="shared" si="0"/>
        <v>8.5000000000000006E-2</v>
      </c>
      <c r="B33" s="46">
        <v>7.1965577446913924</v>
      </c>
    </row>
    <row r="34" spans="1:2" x14ac:dyDescent="0.35">
      <c r="A34" s="48">
        <f t="shared" si="0"/>
        <v>9.0000000000000011E-2</v>
      </c>
      <c r="B34" s="46">
        <v>7.1459448610351872</v>
      </c>
    </row>
    <row r="35" spans="1:2" x14ac:dyDescent="0.35">
      <c r="A35" s="48">
        <f t="shared" si="0"/>
        <v>9.5000000000000015E-2</v>
      </c>
      <c r="B35" s="46">
        <v>7.0950678478755238</v>
      </c>
    </row>
    <row r="36" spans="1:2" x14ac:dyDescent="0.35">
      <c r="A36" s="48">
        <f t="shared" si="0"/>
        <v>0.10000000000000002</v>
      </c>
      <c r="B36" s="46">
        <v>7.0439455548993735</v>
      </c>
    </row>
    <row r="37" spans="1:2" x14ac:dyDescent="0.35">
      <c r="A37" s="48">
        <f t="shared" si="0"/>
        <v>0.10500000000000002</v>
      </c>
      <c r="B37" s="46">
        <v>6.9925970627325036</v>
      </c>
    </row>
    <row r="38" spans="1:2" x14ac:dyDescent="0.35">
      <c r="A38" s="48">
        <f t="shared" si="0"/>
        <v>0.11000000000000003</v>
      </c>
      <c r="B38" s="46">
        <v>6.9410416516779678</v>
      </c>
    </row>
    <row r="39" spans="1:2" x14ac:dyDescent="0.35">
      <c r="A39" s="48">
        <f t="shared" si="0"/>
        <v>0.11500000000000003</v>
      </c>
      <c r="B39" s="46">
        <v>6.8892987700634727</v>
      </c>
    </row>
    <row r="40" spans="1:2" x14ac:dyDescent="0.35">
      <c r="A40" s="48">
        <f t="shared" si="0"/>
        <v>0.12000000000000004</v>
      </c>
      <c r="B40" s="46">
        <v>6.8373880023087761</v>
      </c>
    </row>
    <row r="41" spans="1:2" x14ac:dyDescent="0.35">
      <c r="A41" s="48">
        <f t="shared" si="0"/>
        <v>0.12500000000000003</v>
      </c>
      <c r="B41" s="46">
        <v>6.7853290368246029</v>
      </c>
    </row>
    <row r="42" spans="1:2" x14ac:dyDescent="0.35">
      <c r="A42" s="48">
        <f t="shared" si="0"/>
        <v>0.13000000000000003</v>
      </c>
      <c r="B42" s="46">
        <v>6.7331416338547285</v>
      </c>
    </row>
    <row r="43" spans="1:2" x14ac:dyDescent="0.35">
      <c r="A43" s="48">
        <f t="shared" si="0"/>
        <v>0.13500000000000004</v>
      </c>
      <c r="B43" s="46">
        <v>6.6808455933719229</v>
      </c>
    </row>
    <row r="44" spans="1:2" x14ac:dyDescent="0.35">
      <c r="A44" s="48">
        <f t="shared" si="0"/>
        <v>0.14000000000000004</v>
      </c>
      <c r="B44" s="46">
        <v>6.6284607231373291</v>
      </c>
    </row>
    <row r="45" spans="1:2" x14ac:dyDescent="0.35">
      <c r="A45" s="48">
        <f t="shared" si="0"/>
        <v>0.14500000000000005</v>
      </c>
      <c r="B45" s="46">
        <v>6.5760068070305522</v>
      </c>
    </row>
    <row r="46" spans="1:2" x14ac:dyDescent="0.35">
      <c r="A46" s="48">
        <f t="shared" si="0"/>
        <v>0.15000000000000005</v>
      </c>
      <c r="B46" s="46">
        <v>6.5235035737554643</v>
      </c>
    </row>
    <row r="47" spans="1:2" x14ac:dyDescent="0.35">
      <c r="A47" s="48">
        <f t="shared" si="0"/>
        <v>0.15500000000000005</v>
      </c>
      <c r="B47" s="46">
        <v>6.470970666023284</v>
      </c>
    </row>
    <row r="48" spans="1:2" x14ac:dyDescent="0.35">
      <c r="A48" s="48">
        <f t="shared" si="0"/>
        <v>0.16000000000000006</v>
      </c>
      <c r="B48" s="46">
        <v>6.4184276103109621</v>
      </c>
    </row>
    <row r="49" spans="1:2" x14ac:dyDescent="0.35">
      <c r="A49" s="48">
        <f t="shared" si="0"/>
        <v>0.16500000000000006</v>
      </c>
      <c r="B49" s="46">
        <v>6.3658937872885701</v>
      </c>
    </row>
    <row r="50" spans="1:2" x14ac:dyDescent="0.35">
      <c r="A50" s="48">
        <f t="shared" si="0"/>
        <v>0.17000000000000007</v>
      </c>
      <c r="B50" s="46">
        <v>6.3133884030048444</v>
      </c>
    </row>
    <row r="51" spans="1:2" x14ac:dyDescent="0.35">
      <c r="A51" s="48">
        <f t="shared" si="0"/>
        <v>0.17500000000000007</v>
      </c>
      <c r="B51" s="46">
        <v>6.2609304609147847</v>
      </c>
    </row>
    <row r="52" spans="1:2" x14ac:dyDescent="0.35">
      <c r="A52" s="48">
        <f t="shared" si="0"/>
        <v>0.18000000000000008</v>
      </c>
      <c r="B52" s="46">
        <v>6.2085387348279175</v>
      </c>
    </row>
    <row r="53" spans="1:2" x14ac:dyDescent="0.35">
      <c r="A53" s="48">
        <f t="shared" si="0"/>
        <v>0.18500000000000008</v>
      </c>
      <c r="B53" s="46">
        <v>6.1562317428499052</v>
      </c>
    </row>
    <row r="54" spans="1:2" x14ac:dyDescent="0.35">
      <c r="A54" s="48">
        <f t="shared" si="0"/>
        <v>0.19000000000000009</v>
      </c>
      <c r="B54" s="46">
        <v>6.1040277223842239</v>
      </c>
    </row>
    <row r="55" spans="1:2" x14ac:dyDescent="0.35">
      <c r="A55" s="48">
        <f t="shared" si="0"/>
        <v>0.19500000000000009</v>
      </c>
      <c r="B55" s="46">
        <v>6.0519446062542865</v>
      </c>
    </row>
    <row r="56" spans="1:2" x14ac:dyDescent="0.35">
      <c r="A56" s="48">
        <f t="shared" si="0"/>
        <v>0.20000000000000009</v>
      </c>
      <c r="B56" s="46">
        <v>5.9999999999999991</v>
      </c>
    </row>
    <row r="57" spans="1:2" x14ac:dyDescent="0.35">
      <c r="A57" s="48">
        <f t="shared" si="0"/>
        <v>0.2050000000000001</v>
      </c>
      <c r="B57" s="46">
        <v>5.9482111603961139</v>
      </c>
    </row>
    <row r="58" spans="1:2" x14ac:dyDescent="0.35">
      <c r="A58" s="48">
        <f t="shared" si="0"/>
        <v>0.2100000000000001</v>
      </c>
      <c r="B58" s="46">
        <v>5.8965949752331479</v>
      </c>
    </row>
    <row r="59" spans="1:2" x14ac:dyDescent="0.35">
      <c r="A59" s="48">
        <f t="shared" si="0"/>
        <v>0.21500000000000011</v>
      </c>
      <c r="B59" s="46">
        <v>5.8451679443949356</v>
      </c>
    </row>
    <row r="60" spans="1:2" x14ac:dyDescent="0.35">
      <c r="A60" s="48">
        <f t="shared" si="0"/>
        <v>0.22000000000000011</v>
      </c>
      <c r="B60" s="46">
        <v>5.7939461622603146</v>
      </c>
    </row>
    <row r="61" spans="1:2" x14ac:dyDescent="0.35">
      <c r="A61" s="48">
        <f t="shared" si="0"/>
        <v>0.22500000000000012</v>
      </c>
      <c r="B61" s="46">
        <v>5.7429453014497929</v>
      </c>
    </row>
    <row r="62" spans="1:2" x14ac:dyDescent="0.35">
      <c r="A62" s="48">
        <f t="shared" si="0"/>
        <v>0.23000000000000012</v>
      </c>
      <c r="B62" s="46">
        <v>5.6921805979316957</v>
      </c>
    </row>
    <row r="63" spans="1:2" x14ac:dyDescent="0.35">
      <c r="A63" s="48">
        <f t="shared" si="0"/>
        <v>0.23500000000000013</v>
      </c>
      <c r="B63" s="46">
        <v>5.6416668374959213</v>
      </c>
    </row>
    <row r="64" spans="1:2" x14ac:dyDescent="0.35">
      <c r="A64" s="48">
        <f t="shared" si="0"/>
        <v>0.24000000000000013</v>
      </c>
      <c r="B64" s="46">
        <v>5.591418343597387</v>
      </c>
    </row>
    <row r="65" spans="1:2" x14ac:dyDescent="0.35">
      <c r="A65" s="48">
        <f t="shared" si="0"/>
        <v>0.24500000000000013</v>
      </c>
      <c r="B65" s="46">
        <v>5.5414489665653246</v>
      </c>
    </row>
    <row r="66" spans="1:2" x14ac:dyDescent="0.35">
      <c r="A66" s="48">
        <f t="shared" si="0"/>
        <v>0.25000000000000011</v>
      </c>
      <c r="B66" s="46">
        <v>5.4917720741690168</v>
      </c>
    </row>
    <row r="67" spans="1:2" x14ac:dyDescent="0.35">
      <c r="A67" s="48">
        <f t="shared" si="0"/>
        <v>0.25500000000000012</v>
      </c>
      <c r="B67" s="46">
        <v>5.4424005435251637</v>
      </c>
    </row>
    <row r="68" spans="1:2" x14ac:dyDescent="0.35">
      <c r="A68" s="48">
        <f t="shared" si="0"/>
        <v>0.26000000000000012</v>
      </c>
      <c r="B68" s="46">
        <v>5.3933467543270854</v>
      </c>
    </row>
    <row r="69" spans="1:2" x14ac:dyDescent="0.35">
      <c r="A69" s="48">
        <f t="shared" si="0"/>
        <v>0.26500000000000012</v>
      </c>
      <c r="B69" s="46">
        <v>5.3446225833712147</v>
      </c>
    </row>
    <row r="70" spans="1:2" x14ac:dyDescent="0.35">
      <c r="A70" s="48">
        <f t="shared" si="0"/>
        <v>0.27000000000000013</v>
      </c>
      <c r="B70" s="46">
        <v>5.2962394003519897</v>
      </c>
    </row>
    <row r="71" spans="1:2" x14ac:dyDescent="0.35">
      <c r="A71" s="48">
        <f t="shared" si="0"/>
        <v>0.27500000000000013</v>
      </c>
      <c r="B71" s="46">
        <v>5.2482080648922009</v>
      </c>
    </row>
    <row r="72" spans="1:2" x14ac:dyDescent="0.35">
      <c r="A72" s="48">
        <f t="shared" si="0"/>
        <v>0.28000000000000014</v>
      </c>
      <c r="B72" s="46">
        <v>5.2005389247722231</v>
      </c>
    </row>
    <row r="73" spans="1:2" x14ac:dyDescent="0.35">
      <c r="A73" s="48">
        <f t="shared" si="0"/>
        <v>0.28500000000000014</v>
      </c>
      <c r="B73" s="46">
        <v>5.1532418153182107</v>
      </c>
    </row>
    <row r="74" spans="1:2" x14ac:dyDescent="0.35">
      <c r="A74" s="48">
        <f t="shared" si="0"/>
        <v>0.29000000000000015</v>
      </c>
      <c r="B74" s="46">
        <v>5.1063260599064613</v>
      </c>
    </row>
    <row r="75" spans="1:2" x14ac:dyDescent="0.35">
      <c r="A75" s="48">
        <f t="shared" si="0"/>
        <v>0.29500000000000015</v>
      </c>
      <c r="B75" s="46">
        <v>5.0598004715385354</v>
      </c>
    </row>
    <row r="76" spans="1:2" x14ac:dyDescent="0.35">
      <c r="A76" s="48">
        <f t="shared" si="0"/>
        <v>0.30000000000000016</v>
      </c>
      <c r="B76" s="46">
        <v>5.0136733554395532</v>
      </c>
    </row>
    <row r="77" spans="1:2" x14ac:dyDescent="0.35">
      <c r="A77" s="48">
        <f t="shared" si="0"/>
        <v>0.30500000000000016</v>
      </c>
      <c r="B77" s="46">
        <v>4.9679525126301955</v>
      </c>
    </row>
    <row r="78" spans="1:2" x14ac:dyDescent="0.35">
      <c r="A78" s="33"/>
      <c r="B78" s="32"/>
    </row>
    <row r="79" spans="1:2" x14ac:dyDescent="0.35">
      <c r="A79" s="33"/>
      <c r="B79" s="32"/>
    </row>
    <row r="80" spans="1:2" x14ac:dyDescent="0.35">
      <c r="A80" s="33"/>
      <c r="B80" s="32"/>
    </row>
    <row r="81" spans="1:2" x14ac:dyDescent="0.35">
      <c r="A81" s="33"/>
      <c r="B81" s="32"/>
    </row>
    <row r="82" spans="1:2" x14ac:dyDescent="0.35">
      <c r="A82" s="33"/>
      <c r="B82" s="32"/>
    </row>
    <row r="83" spans="1:2" x14ac:dyDescent="0.35">
      <c r="A83" s="32"/>
      <c r="B83" s="32"/>
    </row>
    <row r="84" spans="1:2" x14ac:dyDescent="0.35">
      <c r="A84" s="32"/>
      <c r="B84" s="32"/>
    </row>
    <row r="85" spans="1:2" x14ac:dyDescent="0.35">
      <c r="A85" s="32"/>
      <c r="B85" s="32"/>
    </row>
    <row r="86" spans="1:2" x14ac:dyDescent="0.35">
      <c r="A86" s="32"/>
      <c r="B86" s="32"/>
    </row>
    <row r="87" spans="1:2" x14ac:dyDescent="0.35">
      <c r="A87" s="32"/>
      <c r="B87" s="32"/>
    </row>
    <row r="88" spans="1:2" x14ac:dyDescent="0.35">
      <c r="A88" s="32"/>
      <c r="B88" s="32"/>
    </row>
    <row r="89" spans="1:2" x14ac:dyDescent="0.35">
      <c r="A89" s="32"/>
      <c r="B89" s="32"/>
    </row>
  </sheetData>
  <mergeCells count="1">
    <mergeCell ref="A1:E3"/>
  </mergeCells>
  <phoneticPr fontId="3" type="noConversion"/>
  <hyperlinks>
    <hyperlink ref="G1" location="index!A1" display="index!A1" xr:uid="{00000000-0004-0000-0200-000000000000}"/>
  </hyperlinks>
  <pageMargins left="0.75" right="0.75" top="1" bottom="1" header="0.5" footer="0.5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6" r:id="rId4" name="Spinner 4">
              <controlPr defaultSize="0" autoPict="0">
                <anchor moveWithCells="1" sizeWithCells="1">
                  <from>
                    <xdr:col>2</xdr:col>
                    <xdr:colOff>28575</xdr:colOff>
                    <xdr:row>7</xdr:row>
                    <xdr:rowOff>9525</xdr:rowOff>
                  </from>
                  <to>
                    <xdr:col>3</xdr:col>
                    <xdr:colOff>0</xdr:colOff>
                    <xdr:row>8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G106"/>
  <sheetViews>
    <sheetView tabSelected="1" workbookViewId="0">
      <selection activeCell="B30" sqref="B30"/>
    </sheetView>
  </sheetViews>
  <sheetFormatPr defaultColWidth="9.1328125" defaultRowHeight="15.4" x14ac:dyDescent="0.35"/>
  <cols>
    <col min="1" max="1" width="23.73046875" style="52" customWidth="1"/>
    <col min="2" max="2" width="20.1328125" style="52" bestFit="1" customWidth="1"/>
    <col min="3" max="4" width="9.1328125" style="52"/>
    <col min="5" max="5" width="7.1328125" style="52" customWidth="1"/>
    <col min="6" max="16384" width="9.1328125" style="52"/>
  </cols>
  <sheetData>
    <row r="1" spans="1:7" ht="18" customHeight="1" thickTop="1" x14ac:dyDescent="0.35">
      <c r="A1" s="90" t="s">
        <v>10</v>
      </c>
      <c r="B1" s="91"/>
      <c r="C1" s="91"/>
      <c r="D1" s="91"/>
      <c r="E1" s="92">
        <v>20</v>
      </c>
      <c r="F1" s="51"/>
      <c r="G1" s="99" t="s">
        <v>12</v>
      </c>
    </row>
    <row r="2" spans="1:7" x14ac:dyDescent="0.35">
      <c r="A2" s="93"/>
      <c r="B2" s="94"/>
      <c r="C2" s="94"/>
      <c r="D2" s="94"/>
      <c r="E2" s="95"/>
      <c r="F2" s="51"/>
      <c r="G2" s="100"/>
    </row>
    <row r="3" spans="1:7" ht="15.75" thickBot="1" x14ac:dyDescent="0.4">
      <c r="A3" s="96"/>
      <c r="B3" s="97"/>
      <c r="C3" s="97"/>
      <c r="D3" s="97"/>
      <c r="E3" s="98"/>
      <c r="F3" s="51"/>
    </row>
    <row r="4" spans="1:7" ht="16.149999999999999" thickTop="1" thickBot="1" x14ac:dyDescent="0.4">
      <c r="A4" s="57" t="s">
        <v>0</v>
      </c>
      <c r="B4" s="57"/>
      <c r="C4" s="53"/>
      <c r="D4" s="53"/>
      <c r="E4" s="53"/>
    </row>
    <row r="5" spans="1:7" x14ac:dyDescent="0.35">
      <c r="A5" s="58" t="s">
        <v>1</v>
      </c>
      <c r="B5" s="59">
        <v>1000</v>
      </c>
      <c r="C5" s="51"/>
    </row>
    <row r="6" spans="1:7" x14ac:dyDescent="0.35">
      <c r="A6" s="60" t="s">
        <v>5</v>
      </c>
      <c r="B6" s="61">
        <v>0.03</v>
      </c>
      <c r="C6" s="51"/>
    </row>
    <row r="7" spans="1:7" ht="37.5" customHeight="1" x14ac:dyDescent="0.35">
      <c r="A7" s="60" t="s">
        <v>6</v>
      </c>
      <c r="B7" s="62">
        <f>E1</f>
        <v>20</v>
      </c>
      <c r="C7" s="51"/>
    </row>
    <row r="8" spans="1:7" ht="15.75" thickBot="1" x14ac:dyDescent="0.4">
      <c r="A8" s="63" t="s">
        <v>2</v>
      </c>
      <c r="B8" s="64">
        <v>0.1</v>
      </c>
      <c r="C8" s="51"/>
    </row>
    <row r="9" spans="1:7" x14ac:dyDescent="0.35">
      <c r="A9" s="53"/>
      <c r="B9" s="53"/>
    </row>
    <row r="10" spans="1:7" ht="15.75" thickBot="1" x14ac:dyDescent="0.4">
      <c r="A10" s="65" t="s">
        <v>3</v>
      </c>
      <c r="B10" s="65"/>
    </row>
    <row r="11" spans="1:7" x14ac:dyDescent="0.35">
      <c r="A11" s="66" t="s">
        <v>4</v>
      </c>
      <c r="B11" s="67">
        <f>(FV*COUPON/YTM)*(1-(1+YTM)^-MATURITY)+FV/(1+YTM)^MATURITY</f>
        <v>404.05053961690044</v>
      </c>
      <c r="C11" s="51"/>
    </row>
    <row r="12" spans="1:7" ht="31.15" thickBot="1" x14ac:dyDescent="0.4">
      <c r="A12" s="68" t="s">
        <v>7</v>
      </c>
      <c r="B12" s="69">
        <f>((1+Y)/Y)-((1+Y)+(COUPON-Y)*MATURITY)/((COUPON*((1+Y)^MATURITY-1))+Y)</f>
        <v>12.103651252378572</v>
      </c>
      <c r="C12" s="51"/>
    </row>
    <row r="13" spans="1:7" x14ac:dyDescent="0.35">
      <c r="A13" s="53"/>
      <c r="B13" s="53"/>
    </row>
    <row r="14" spans="1:7" x14ac:dyDescent="0.35">
      <c r="A14" s="54"/>
      <c r="B14" s="54"/>
    </row>
    <row r="15" spans="1:7" x14ac:dyDescent="0.35">
      <c r="A15" s="55"/>
      <c r="B15" s="56">
        <f>((1+Y)/Y)-((1+Y)+(COUPON-Y)*MATURITY)/((COUPON*((1+Y)^MATURITY-1))+Y)</f>
        <v>12.103651252378572</v>
      </c>
    </row>
    <row r="16" spans="1:7" x14ac:dyDescent="0.35">
      <c r="A16" s="55">
        <v>0</v>
      </c>
      <c r="B16" s="56">
        <f t="dataTable" ref="B16:B106" dt2D="0" dtr="0" r1="B7"/>
        <v>0</v>
      </c>
    </row>
    <row r="17" spans="1:2" x14ac:dyDescent="0.35">
      <c r="A17" s="55">
        <f>A16+1</f>
        <v>1</v>
      </c>
      <c r="B17" s="56">
        <v>1</v>
      </c>
    </row>
    <row r="18" spans="1:2" x14ac:dyDescent="0.35">
      <c r="A18" s="55">
        <f t="shared" ref="A18:A81" si="0">A17+1</f>
        <v>2</v>
      </c>
      <c r="B18" s="56">
        <v>1.9689557855126996</v>
      </c>
    </row>
    <row r="19" spans="1:2" x14ac:dyDescent="0.35">
      <c r="A19" s="55">
        <f t="shared" si="0"/>
        <v>3</v>
      </c>
      <c r="B19" s="56">
        <v>2.903938870190121</v>
      </c>
    </row>
    <row r="20" spans="1:2" x14ac:dyDescent="0.35">
      <c r="A20" s="55">
        <f t="shared" si="0"/>
        <v>4</v>
      </c>
      <c r="B20" s="56">
        <v>3.8021558421038781</v>
      </c>
    </row>
    <row r="21" spans="1:2" x14ac:dyDescent="0.35">
      <c r="A21" s="55">
        <f t="shared" si="0"/>
        <v>5</v>
      </c>
      <c r="B21" s="56">
        <v>4.6610058039830875</v>
      </c>
    </row>
    <row r="22" spans="1:2" x14ac:dyDescent="0.35">
      <c r="A22" s="55">
        <f t="shared" si="0"/>
        <v>6</v>
      </c>
      <c r="B22" s="56">
        <v>5.4781363840222284</v>
      </c>
    </row>
    <row r="23" spans="1:2" x14ac:dyDescent="0.35">
      <c r="A23" s="55">
        <f t="shared" si="0"/>
        <v>7</v>
      </c>
      <c r="B23" s="56">
        <v>6.2514960648174833</v>
      </c>
    </row>
    <row r="24" spans="1:2" x14ac:dyDescent="0.35">
      <c r="A24" s="55">
        <f t="shared" si="0"/>
        <v>8</v>
      </c>
      <c r="B24" s="56">
        <v>6.9793806048639633</v>
      </c>
    </row>
    <row r="25" spans="1:2" x14ac:dyDescent="0.35">
      <c r="A25" s="55">
        <f t="shared" si="0"/>
        <v>9</v>
      </c>
      <c r="B25" s="56">
        <v>7.6604715033261073</v>
      </c>
    </row>
    <row r="26" spans="1:2" x14ac:dyDescent="0.35">
      <c r="A26" s="55">
        <f t="shared" si="0"/>
        <v>10</v>
      </c>
      <c r="B26" s="56">
        <v>8.2938647805857553</v>
      </c>
    </row>
    <row r="27" spans="1:2" x14ac:dyDescent="0.35">
      <c r="A27" s="55">
        <f t="shared" si="0"/>
        <v>11</v>
      </c>
      <c r="B27" s="56">
        <v>8.8790887955452789</v>
      </c>
    </row>
    <row r="28" spans="1:2" x14ac:dyDescent="0.35">
      <c r="A28" s="55">
        <f t="shared" si="0"/>
        <v>12</v>
      </c>
      <c r="B28" s="56">
        <v>9.416110363369496</v>
      </c>
    </row>
    <row r="29" spans="1:2" x14ac:dyDescent="0.35">
      <c r="A29" s="55">
        <f t="shared" si="0"/>
        <v>13</v>
      </c>
      <c r="B29" s="56">
        <v>9.9053290315491509</v>
      </c>
    </row>
    <row r="30" spans="1:2" x14ac:dyDescent="0.35">
      <c r="A30" s="55">
        <f t="shared" si="0"/>
        <v>14</v>
      </c>
      <c r="B30" s="56">
        <v>10.347559969699136</v>
      </c>
    </row>
    <row r="31" spans="1:2" x14ac:dyDescent="0.35">
      <c r="A31" s="55">
        <f t="shared" si="0"/>
        <v>15</v>
      </c>
      <c r="B31" s="56">
        <v>10.744006481454392</v>
      </c>
    </row>
    <row r="32" spans="1:2" x14ac:dyDescent="0.35">
      <c r="A32" s="55">
        <f t="shared" si="0"/>
        <v>16</v>
      </c>
      <c r="B32" s="56">
        <v>11.09622361308881</v>
      </c>
    </row>
    <row r="33" spans="1:2" x14ac:dyDescent="0.35">
      <c r="A33" s="55">
        <f t="shared" si="0"/>
        <v>17</v>
      </c>
      <c r="B33" s="56">
        <v>11.406074681324522</v>
      </c>
    </row>
    <row r="34" spans="1:2" x14ac:dyDescent="0.35">
      <c r="A34" s="55">
        <f t="shared" si="0"/>
        <v>18</v>
      </c>
      <c r="B34" s="56">
        <v>11.675682753781327</v>
      </c>
    </row>
    <row r="35" spans="1:2" x14ac:dyDescent="0.35">
      <c r="A35" s="55">
        <f t="shared" si="0"/>
        <v>19</v>
      </c>
      <c r="B35" s="56">
        <v>11.907379185436838</v>
      </c>
    </row>
    <row r="36" spans="1:2" x14ac:dyDescent="0.35">
      <c r="A36" s="55">
        <f t="shared" si="0"/>
        <v>20</v>
      </c>
      <c r="B36" s="56">
        <v>12.103651252378572</v>
      </c>
    </row>
    <row r="37" spans="1:2" x14ac:dyDescent="0.35">
      <c r="A37" s="55">
        <f t="shared" si="0"/>
        <v>21</v>
      </c>
      <c r="B37" s="56">
        <v>12.267090749788615</v>
      </c>
    </row>
    <row r="38" spans="1:2" x14ac:dyDescent="0.35">
      <c r="A38" s="55">
        <f t="shared" si="0"/>
        <v>22</v>
      </c>
      <c r="B38" s="56">
        <v>12.400345161452341</v>
      </c>
    </row>
    <row r="39" spans="1:2" x14ac:dyDescent="0.35">
      <c r="A39" s="55">
        <f t="shared" si="0"/>
        <v>23</v>
      </c>
      <c r="B39" s="56">
        <v>12.506072693395954</v>
      </c>
    </row>
    <row r="40" spans="1:2" x14ac:dyDescent="0.35">
      <c r="A40" s="55">
        <f t="shared" si="0"/>
        <v>24</v>
      </c>
      <c r="B40" s="56">
        <v>12.586902124541353</v>
      </c>
    </row>
    <row r="41" spans="1:2" x14ac:dyDescent="0.35">
      <c r="A41" s="55">
        <f t="shared" si="0"/>
        <v>25</v>
      </c>
      <c r="B41" s="56">
        <v>12.645398089369971</v>
      </c>
    </row>
    <row r="42" spans="1:2" x14ac:dyDescent="0.35">
      <c r="A42" s="55">
        <f t="shared" si="0"/>
        <v>26</v>
      </c>
      <c r="B42" s="56">
        <v>12.684032093240516</v>
      </c>
    </row>
    <row r="43" spans="1:2" x14ac:dyDescent="0.35">
      <c r="A43" s="55">
        <f t="shared" si="0"/>
        <v>27</v>
      </c>
      <c r="B43" s="56">
        <v>12.705159285846177</v>
      </c>
    </row>
    <row r="44" spans="1:2" x14ac:dyDescent="0.35">
      <c r="A44" s="55">
        <f t="shared" si="0"/>
        <v>28</v>
      </c>
      <c r="B44" s="56">
        <v>12.711000791766288</v>
      </c>
    </row>
    <row r="45" spans="1:2" x14ac:dyDescent="0.35">
      <c r="A45" s="55">
        <f t="shared" si="0"/>
        <v>29</v>
      </c>
      <c r="B45" s="56">
        <v>12.703631222983581</v>
      </c>
    </row>
    <row r="46" spans="1:2" x14ac:dyDescent="0.35">
      <c r="A46" s="55">
        <f t="shared" si="0"/>
        <v>30</v>
      </c>
      <c r="B46" s="56">
        <v>12.684970875797029</v>
      </c>
    </row>
    <row r="47" spans="1:2" x14ac:dyDescent="0.35">
      <c r="A47" s="55">
        <f t="shared" si="0"/>
        <v>31</v>
      </c>
      <c r="B47" s="56">
        <v>12.656782039538164</v>
      </c>
    </row>
    <row r="48" spans="1:2" x14ac:dyDescent="0.35">
      <c r="A48" s="55">
        <f t="shared" si="0"/>
        <v>32</v>
      </c>
      <c r="B48" s="56">
        <v>12.620668810462192</v>
      </c>
    </row>
    <row r="49" spans="1:2" x14ac:dyDescent="0.35">
      <c r="A49" s="55">
        <f t="shared" si="0"/>
        <v>33</v>
      </c>
      <c r="B49" s="56">
        <v>12.578079803577191</v>
      </c>
    </row>
    <row r="50" spans="1:2" x14ac:dyDescent="0.35">
      <c r="A50" s="55">
        <f t="shared" si="0"/>
        <v>34</v>
      </c>
      <c r="B50" s="56">
        <v>12.530313180194209</v>
      </c>
    </row>
    <row r="51" spans="1:2" x14ac:dyDescent="0.35">
      <c r="A51" s="55">
        <f t="shared" si="0"/>
        <v>35</v>
      </c>
      <c r="B51" s="56">
        <v>12.478523452233977</v>
      </c>
    </row>
    <row r="52" spans="1:2" x14ac:dyDescent="0.35">
      <c r="A52" s="55">
        <f t="shared" si="0"/>
        <v>36</v>
      </c>
      <c r="B52" s="56">
        <v>12.423729579245878</v>
      </c>
    </row>
    <row r="53" spans="1:2" x14ac:dyDescent="0.35">
      <c r="A53" s="55">
        <f t="shared" si="0"/>
        <v>37</v>
      </c>
      <c r="B53" s="56">
        <v>12.36682393517237</v>
      </c>
    </row>
    <row r="54" spans="1:2" x14ac:dyDescent="0.35">
      <c r="A54" s="55">
        <f t="shared" si="0"/>
        <v>38</v>
      </c>
      <c r="B54" s="56">
        <v>12.308581784747135</v>
      </c>
    </row>
    <row r="55" spans="1:2" x14ac:dyDescent="0.35">
      <c r="A55" s="55">
        <f t="shared" si="0"/>
        <v>39</v>
      </c>
      <c r="B55" s="56">
        <v>12.249670970759132</v>
      </c>
    </row>
    <row r="56" spans="1:2" x14ac:dyDescent="0.35">
      <c r="A56" s="55">
        <f t="shared" si="0"/>
        <v>40</v>
      </c>
      <c r="B56" s="56">
        <v>12.190661570941973</v>
      </c>
    </row>
    <row r="57" spans="1:2" x14ac:dyDescent="0.35">
      <c r="A57" s="55">
        <f t="shared" si="0"/>
        <v>41</v>
      </c>
      <c r="B57" s="55">
        <v>12.132035335488606</v>
      </c>
    </row>
    <row r="58" spans="1:2" x14ac:dyDescent="0.35">
      <c r="A58" s="55">
        <f t="shared" si="0"/>
        <v>42</v>
      </c>
      <c r="B58" s="55">
        <v>12.074194762350425</v>
      </c>
    </row>
    <row r="59" spans="1:2" x14ac:dyDescent="0.35">
      <c r="A59" s="55">
        <f t="shared" si="0"/>
        <v>43</v>
      </c>
      <c r="B59" s="55">
        <v>12.01747170728307</v>
      </c>
    </row>
    <row r="60" spans="1:2" x14ac:dyDescent="0.35">
      <c r="A60" s="55">
        <f t="shared" si="0"/>
        <v>44</v>
      </c>
      <c r="B60" s="55">
        <v>11.962135459151979</v>
      </c>
    </row>
    <row r="61" spans="1:2" x14ac:dyDescent="0.35">
      <c r="A61" s="55">
        <f t="shared" si="0"/>
        <v>45</v>
      </c>
      <c r="B61" s="55">
        <v>11.908400238671558</v>
      </c>
    </row>
    <row r="62" spans="1:2" x14ac:dyDescent="0.35">
      <c r="A62" s="55">
        <f t="shared" si="0"/>
        <v>46</v>
      </c>
      <c r="B62" s="55">
        <v>11.856432101045975</v>
      </c>
    </row>
    <row r="63" spans="1:2" x14ac:dyDescent="0.35">
      <c r="A63" s="55">
        <f t="shared" si="0"/>
        <v>47</v>
      </c>
      <c r="B63" s="55">
        <v>11.806355240514772</v>
      </c>
    </row>
    <row r="64" spans="1:2" x14ac:dyDescent="0.35">
      <c r="A64" s="55">
        <f t="shared" si="0"/>
        <v>48</v>
      </c>
      <c r="B64" s="55">
        <v>11.758257708219249</v>
      </c>
    </row>
    <row r="65" spans="1:2" x14ac:dyDescent="0.35">
      <c r="A65" s="55">
        <f t="shared" si="0"/>
        <v>49</v>
      </c>
      <c r="B65" s="55">
        <v>11.712196564720681</v>
      </c>
    </row>
    <row r="66" spans="1:2" x14ac:dyDescent="0.35">
      <c r="A66" s="55">
        <f t="shared" si="0"/>
        <v>50</v>
      </c>
      <c r="B66" s="55">
        <v>11.668202495506241</v>
      </c>
    </row>
    <row r="67" spans="1:2" x14ac:dyDescent="0.35">
      <c r="A67" s="55">
        <f t="shared" si="0"/>
        <v>51</v>
      </c>
      <c r="B67" s="55">
        <v>11.626283922446795</v>
      </c>
    </row>
    <row r="68" spans="1:2" x14ac:dyDescent="0.35">
      <c r="A68" s="55">
        <f t="shared" si="0"/>
        <v>52</v>
      </c>
      <c r="B68" s="55">
        <v>11.586430646895593</v>
      </c>
    </row>
    <row r="69" spans="1:2" x14ac:dyDescent="0.35">
      <c r="A69" s="55">
        <f t="shared" si="0"/>
        <v>53</v>
      </c>
      <c r="B69" s="55">
        <v>11.548617061347453</v>
      </c>
    </row>
    <row r="70" spans="1:2" x14ac:dyDescent="0.35">
      <c r="A70" s="55">
        <f t="shared" si="0"/>
        <v>54</v>
      </c>
      <c r="B70" s="55">
        <v>11.512804966662541</v>
      </c>
    </row>
    <row r="71" spans="1:2" x14ac:dyDescent="0.35">
      <c r="A71" s="55">
        <f t="shared" si="0"/>
        <v>55</v>
      </c>
      <c r="B71" s="55">
        <v>11.478946031087695</v>
      </c>
    </row>
    <row r="72" spans="1:2" x14ac:dyDescent="0.35">
      <c r="A72" s="55">
        <f t="shared" si="0"/>
        <v>56</v>
      </c>
      <c r="B72" s="55">
        <v>11.446983925920085</v>
      </c>
    </row>
    <row r="73" spans="1:2" x14ac:dyDescent="0.35">
      <c r="A73" s="55">
        <f t="shared" si="0"/>
        <v>57</v>
      </c>
      <c r="B73" s="55">
        <v>11.416856170845765</v>
      </c>
    </row>
    <row r="74" spans="1:2" x14ac:dyDescent="0.35">
      <c r="A74" s="55">
        <f t="shared" si="0"/>
        <v>58</v>
      </c>
      <c r="B74" s="55">
        <v>11.388495719902732</v>
      </c>
    </row>
    <row r="75" spans="1:2" x14ac:dyDescent="0.35">
      <c r="A75" s="55">
        <f t="shared" si="0"/>
        <v>59</v>
      </c>
      <c r="B75" s="55">
        <v>11.361832316784408</v>
      </c>
    </row>
    <row r="76" spans="1:2" x14ac:dyDescent="0.35">
      <c r="A76" s="55">
        <f t="shared" si="0"/>
        <v>60</v>
      </c>
      <c r="B76" s="55">
        <v>11.336793645906962</v>
      </c>
    </row>
    <row r="77" spans="1:2" x14ac:dyDescent="0.35">
      <c r="A77" s="55">
        <f t="shared" si="0"/>
        <v>61</v>
      </c>
      <c r="B77" s="55">
        <v>11.313306303381372</v>
      </c>
    </row>
    <row r="78" spans="1:2" x14ac:dyDescent="0.35">
      <c r="A78" s="55">
        <f t="shared" si="0"/>
        <v>62</v>
      </c>
      <c r="B78" s="55">
        <v>11.291296609808917</v>
      </c>
    </row>
    <row r="79" spans="1:2" x14ac:dyDescent="0.35">
      <c r="A79" s="55">
        <f t="shared" si="0"/>
        <v>63</v>
      </c>
      <c r="B79" s="55">
        <v>11.270691284691992</v>
      </c>
    </row>
    <row r="80" spans="1:2" x14ac:dyDescent="0.35">
      <c r="A80" s="55">
        <f t="shared" si="0"/>
        <v>64</v>
      </c>
      <c r="B80" s="55">
        <v>11.251418000244247</v>
      </c>
    </row>
    <row r="81" spans="1:2" x14ac:dyDescent="0.35">
      <c r="A81" s="55">
        <f t="shared" si="0"/>
        <v>65</v>
      </c>
      <c r="B81" s="55">
        <v>11.233405830509067</v>
      </c>
    </row>
    <row r="82" spans="1:2" x14ac:dyDescent="0.35">
      <c r="A82" s="55">
        <f t="shared" ref="A82:A106" si="1">A81+1</f>
        <v>66</v>
      </c>
      <c r="B82" s="55">
        <v>11.216585609960765</v>
      </c>
    </row>
    <row r="83" spans="1:2" x14ac:dyDescent="0.35">
      <c r="A83" s="55">
        <f t="shared" si="1"/>
        <v>67</v>
      </c>
      <c r="B83" s="55">
        <v>11.200890214169975</v>
      </c>
    </row>
    <row r="84" spans="1:2" x14ac:dyDescent="0.35">
      <c r="A84" s="55">
        <f t="shared" si="1"/>
        <v>68</v>
      </c>
      <c r="B84" s="55">
        <v>11.186254773662119</v>
      </c>
    </row>
    <row r="85" spans="1:2" x14ac:dyDescent="0.35">
      <c r="A85" s="55">
        <f t="shared" si="1"/>
        <v>69</v>
      </c>
      <c r="B85" s="55">
        <v>11.172616830780163</v>
      </c>
    </row>
    <row r="86" spans="1:2" x14ac:dyDescent="0.35">
      <c r="A86" s="55">
        <f t="shared" si="1"/>
        <v>70</v>
      </c>
      <c r="B86" s="55">
        <v>11.159916448174002</v>
      </c>
    </row>
    <row r="87" spans="1:2" x14ac:dyDescent="0.35">
      <c r="A87" s="55">
        <f t="shared" si="1"/>
        <v>71</v>
      </c>
      <c r="B87" s="55">
        <v>11.148096276470582</v>
      </c>
    </row>
    <row r="88" spans="1:2" x14ac:dyDescent="0.35">
      <c r="A88" s="55">
        <f t="shared" si="1"/>
        <v>72</v>
      </c>
      <c r="B88" s="55">
        <v>11.137101587722945</v>
      </c>
    </row>
    <row r="89" spans="1:2" x14ac:dyDescent="0.35">
      <c r="A89" s="55">
        <f t="shared" si="1"/>
        <v>73</v>
      </c>
      <c r="B89" s="55">
        <v>11.126880280383999</v>
      </c>
    </row>
    <row r="90" spans="1:2" x14ac:dyDescent="0.35">
      <c r="A90" s="55">
        <f t="shared" si="1"/>
        <v>74</v>
      </c>
      <c r="B90" s="55">
        <v>11.117382860793185</v>
      </c>
    </row>
    <row r="91" spans="1:2" x14ac:dyDescent="0.35">
      <c r="A91" s="55">
        <f t="shared" si="1"/>
        <v>75</v>
      </c>
      <c r="B91" s="55">
        <v>11.108562405492833</v>
      </c>
    </row>
    <row r="92" spans="1:2" x14ac:dyDescent="0.35">
      <c r="A92" s="55">
        <f t="shared" si="1"/>
        <v>76</v>
      </c>
      <c r="B92" s="55">
        <v>11.100374508097723</v>
      </c>
    </row>
    <row r="93" spans="1:2" x14ac:dyDescent="0.35">
      <c r="A93" s="55">
        <f t="shared" si="1"/>
        <v>77</v>
      </c>
      <c r="B93" s="55">
        <v>11.092777213918504</v>
      </c>
    </row>
    <row r="94" spans="1:2" x14ac:dyDescent="0.35">
      <c r="A94" s="55">
        <f t="shared" si="1"/>
        <v>78</v>
      </c>
      <c r="B94" s="55">
        <v>11.085730945079952</v>
      </c>
    </row>
    <row r="95" spans="1:2" x14ac:dyDescent="0.35">
      <c r="A95" s="55">
        <f t="shared" si="1"/>
        <v>79</v>
      </c>
      <c r="B95" s="55">
        <v>11.07919841847186</v>
      </c>
    </row>
    <row r="96" spans="1:2" x14ac:dyDescent="0.35">
      <c r="A96" s="55">
        <f t="shared" si="1"/>
        <v>80</v>
      </c>
      <c r="B96" s="55">
        <v>11.07314455851772</v>
      </c>
    </row>
    <row r="97" spans="1:2" x14ac:dyDescent="0.35">
      <c r="A97" s="55">
        <f t="shared" si="1"/>
        <v>81</v>
      </c>
      <c r="B97" s="55">
        <v>11.067536406438467</v>
      </c>
    </row>
    <row r="98" spans="1:2" x14ac:dyDescent="0.35">
      <c r="A98" s="55">
        <f t="shared" si="1"/>
        <v>82</v>
      </c>
      <c r="B98" s="55">
        <v>11.06234302742048</v>
      </c>
    </row>
    <row r="99" spans="1:2" x14ac:dyDescent="0.35">
      <c r="A99" s="55">
        <f t="shared" si="1"/>
        <v>83</v>
      </c>
      <c r="B99" s="55">
        <v>11.057535416864217</v>
      </c>
    </row>
    <row r="100" spans="1:2" x14ac:dyDescent="0.35">
      <c r="A100" s="55">
        <f t="shared" si="1"/>
        <v>84</v>
      </c>
      <c r="B100" s="55">
        <v>11.053086406688038</v>
      </c>
    </row>
    <row r="101" spans="1:2" x14ac:dyDescent="0.35">
      <c r="A101" s="55">
        <f t="shared" si="1"/>
        <v>85</v>
      </c>
      <c r="B101" s="55">
        <v>11.048970572487463</v>
      </c>
    </row>
    <row r="102" spans="1:2" x14ac:dyDescent="0.35">
      <c r="A102" s="55">
        <f t="shared" si="1"/>
        <v>86</v>
      </c>
      <c r="B102" s="55">
        <v>11.04516414219974</v>
      </c>
    </row>
    <row r="103" spans="1:2" x14ac:dyDescent="0.35">
      <c r="A103" s="55">
        <f t="shared" si="1"/>
        <v>87</v>
      </c>
      <c r="B103" s="55">
        <v>11.041644906794557</v>
      </c>
    </row>
    <row r="104" spans="1:2" x14ac:dyDescent="0.35">
      <c r="A104" s="55">
        <f t="shared" si="1"/>
        <v>88</v>
      </c>
      <c r="B104" s="55">
        <v>11.038392133401016</v>
      </c>
    </row>
    <row r="105" spans="1:2" x14ac:dyDescent="0.35">
      <c r="A105" s="55">
        <f t="shared" si="1"/>
        <v>89</v>
      </c>
      <c r="B105" s="55">
        <v>11.035386481186626</v>
      </c>
    </row>
    <row r="106" spans="1:2" x14ac:dyDescent="0.35">
      <c r="A106" s="55">
        <f t="shared" si="1"/>
        <v>90</v>
      </c>
      <c r="B106" s="55">
        <v>11.032609920223774</v>
      </c>
    </row>
  </sheetData>
  <mergeCells count="2">
    <mergeCell ref="A1:E3"/>
    <mergeCell ref="G1:G2"/>
  </mergeCells>
  <phoneticPr fontId="3" type="noConversion"/>
  <hyperlinks>
    <hyperlink ref="G1" location="index!A1" display="index!A1" xr:uid="{00000000-0004-0000-0300-000000000000}"/>
  </hyperlinks>
  <pageMargins left="0.75" right="0.75" top="1" bottom="1" header="0.5" footer="0.5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0" r:id="rId4" name="Spinner 4">
              <controlPr defaultSize="0" autoPict="0">
                <anchor moveWithCells="1" sizeWithCells="1">
                  <from>
                    <xdr:col>2</xdr:col>
                    <xdr:colOff>28575</xdr:colOff>
                    <xdr:row>6</xdr:row>
                    <xdr:rowOff>9525</xdr:rowOff>
                  </from>
                  <to>
                    <xdr:col>2</xdr:col>
                    <xdr:colOff>876300</xdr:colOff>
                    <xdr:row>7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18</vt:i4>
      </vt:variant>
    </vt:vector>
  </HeadingPairs>
  <TitlesOfParts>
    <vt:vector size="22" baseType="lpstr">
      <vt:lpstr>index</vt:lpstr>
      <vt:lpstr>CUPON-DUR</vt:lpstr>
      <vt:lpstr>YTM-DUR</vt:lpstr>
      <vt:lpstr>MAT-DUR</vt:lpstr>
      <vt:lpstr>'CUPON-DUR'!COUPON</vt:lpstr>
      <vt:lpstr>'MAT-DUR'!COUPON</vt:lpstr>
      <vt:lpstr>'YTM-DUR'!COUPON</vt:lpstr>
      <vt:lpstr>'CUPON-DUR'!FV</vt:lpstr>
      <vt:lpstr>'MAT-DUR'!FV</vt:lpstr>
      <vt:lpstr>'YTM-DUR'!FV</vt:lpstr>
      <vt:lpstr>'CUPON-DUR'!MATURITY</vt:lpstr>
      <vt:lpstr>'MAT-DUR'!MATURITY</vt:lpstr>
      <vt:lpstr>'YTM-DUR'!MATURITY</vt:lpstr>
      <vt:lpstr>'CUPON-DUR'!P</vt:lpstr>
      <vt:lpstr>'MAT-DUR'!P</vt:lpstr>
      <vt:lpstr>'YTM-DUR'!P</vt:lpstr>
      <vt:lpstr>'CUPON-DUR'!Y</vt:lpstr>
      <vt:lpstr>'MAT-DUR'!Y</vt:lpstr>
      <vt:lpstr>'YTM-DUR'!Y</vt:lpstr>
      <vt:lpstr>'CUPON-DUR'!YTM</vt:lpstr>
      <vt:lpstr>'MAT-DUR'!YTM</vt:lpstr>
      <vt:lpstr>'YTM-DUR'!YTM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EXAMPLES OF DURATION AND CONVEXITY RELATIONS</dc:title>
  <dc:creator>cpgupta</dc:creator>
  <cp:lastModifiedBy>Shalini Agnihotri</cp:lastModifiedBy>
  <cp:lastPrinted>2005-04-11T08:39:30Z</cp:lastPrinted>
  <dcterms:created xsi:type="dcterms:W3CDTF">2004-06-29T13:08:16Z</dcterms:created>
  <dcterms:modified xsi:type="dcterms:W3CDTF">2024-09-25T07:26:22Z</dcterms:modified>
</cp:coreProperties>
</file>