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e learnings\E_learnings\"/>
    </mc:Choice>
  </mc:AlternateContent>
  <xr:revisionPtr revIDLastSave="0" documentId="13_ncr:1_{18322513-9A49-4F1C-9528-C66704EF9E8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YTM" sheetId="1" r:id="rId1"/>
    <sheet name="Sheet2" sheetId="4" r:id="rId2"/>
    <sheet name="Value of bond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8" i="4" l="1"/>
  <c r="B10" i="1"/>
  <c r="B12" i="1"/>
  <c r="B11" i="2"/>
  <c r="B10" i="2"/>
  <c r="B9" i="2"/>
  <c r="B4" i="2"/>
  <c r="F2" i="2" l="1"/>
</calcChain>
</file>

<file path=xl/sharedStrings.xml><?xml version="1.0" encoding="utf-8"?>
<sst xmlns="http://schemas.openxmlformats.org/spreadsheetml/2006/main" count="25" uniqueCount="20">
  <si>
    <t>Issue date</t>
  </si>
  <si>
    <t>Date of maturity</t>
  </si>
  <si>
    <t>Coupon rate</t>
  </si>
  <si>
    <t>Settlement date</t>
  </si>
  <si>
    <t>Yield to Maturity</t>
  </si>
  <si>
    <t>Market price</t>
  </si>
  <si>
    <t>Redumption value</t>
  </si>
  <si>
    <t xml:space="preserve">Frquency of copupon </t>
  </si>
  <si>
    <t>Par value</t>
  </si>
  <si>
    <t>Term to maturity</t>
  </si>
  <si>
    <t>Coupon amount</t>
  </si>
  <si>
    <t>Presenat value of redumption value</t>
  </si>
  <si>
    <t>Value of bond</t>
  </si>
  <si>
    <t>Present value of coupon payment</t>
  </si>
  <si>
    <t>Yield rate</t>
  </si>
  <si>
    <t>IRR</t>
  </si>
  <si>
    <t>Purchase price</t>
  </si>
  <si>
    <t>Selling price</t>
  </si>
  <si>
    <t>Holding period</t>
  </si>
  <si>
    <t>Actual returns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</si>
</sst>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170" formatCode="[$-F800]dddd\,\ mmmm\ dd\,\ yyyy"/>
    <numFmt numFmtId="172" formatCode="0.000%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2">
    <xf numFmtId="0" fontId="0" fillId="0" borderId="0" xfId="0"/>
    <xf numFmtId="0" fontId="0" fillId="0" borderId="0" xfId="0" applyNumberFormat="1"/>
    <xf numFmtId="10" fontId="0" fillId="0" borderId="0" xfId="1" applyNumberFormat="1" applyFont="1"/>
    <xf numFmtId="0" fontId="3" fillId="0" borderId="0" xfId="0" applyFont="1"/>
    <xf numFmtId="0" fontId="3" fillId="0" borderId="0" xfId="0" applyFont="1" applyAlignment="1">
      <alignment horizontal="center"/>
    </xf>
    <xf numFmtId="170" fontId="3" fillId="0" borderId="0" xfId="0" applyNumberFormat="1" applyFont="1" applyAlignment="1">
      <alignment horizontal="center"/>
    </xf>
    <xf numFmtId="10" fontId="3" fillId="0" borderId="0" xfId="0" applyNumberFormat="1" applyFont="1" applyAlignment="1">
      <alignment horizontal="center"/>
    </xf>
    <xf numFmtId="0" fontId="2" fillId="0" borderId="0" xfId="0" applyFont="1" applyAlignment="1">
      <alignment horizontal="center" vertical="center" readingOrder="1"/>
    </xf>
    <xf numFmtId="0" fontId="3" fillId="0" borderId="0" xfId="0" applyNumberFormat="1" applyFont="1" applyAlignment="1">
      <alignment horizontal="center"/>
    </xf>
    <xf numFmtId="10" fontId="3" fillId="0" borderId="0" xfId="1" applyNumberFormat="1" applyFont="1" applyAlignment="1">
      <alignment horizontal="center"/>
    </xf>
    <xf numFmtId="0" fontId="0" fillId="0" borderId="0" xfId="0" applyAlignment="1">
      <alignment horizontal="center"/>
    </xf>
    <xf numFmtId="170" fontId="3" fillId="0" borderId="0" xfId="0" applyNumberFormat="1" applyFont="1" applyAlignment="1">
      <alignment horizontal="right"/>
    </xf>
    <xf numFmtId="9" fontId="0" fillId="0" borderId="0" xfId="0" applyNumberFormat="1"/>
    <xf numFmtId="8" fontId="0" fillId="0" borderId="0" xfId="0" applyNumberFormat="1"/>
    <xf numFmtId="10" fontId="0" fillId="0" borderId="0" xfId="0" applyNumberFormat="1" applyAlignment="1">
      <alignment horizontal="center"/>
    </xf>
    <xf numFmtId="2" fontId="0" fillId="0" borderId="0" xfId="0" applyNumberFormat="1"/>
    <xf numFmtId="10" fontId="3" fillId="0" borderId="1" xfId="0" applyNumberFormat="1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8" fontId="3" fillId="0" borderId="1" xfId="0" applyNumberFormat="1" applyFont="1" applyBorder="1" applyAlignment="1">
      <alignment horizontal="center"/>
    </xf>
    <xf numFmtId="0" fontId="3" fillId="0" borderId="2" xfId="0" applyFont="1" applyFill="1" applyBorder="1"/>
    <xf numFmtId="172" fontId="0" fillId="0" borderId="0" xfId="0" applyNumberForma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Bond price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'Value of bond'!$E$3:$E$15</c:f>
              <c:numCache>
                <c:formatCode>0%</c:formatCode>
                <c:ptCount val="13"/>
                <c:pt idx="0">
                  <c:v>0.01</c:v>
                </c:pt>
                <c:pt idx="1">
                  <c:v>0.02</c:v>
                </c:pt>
                <c:pt idx="2">
                  <c:v>0.03</c:v>
                </c:pt>
                <c:pt idx="3">
                  <c:v>0.04</c:v>
                </c:pt>
                <c:pt idx="4">
                  <c:v>0.05</c:v>
                </c:pt>
                <c:pt idx="5">
                  <c:v>0.06</c:v>
                </c:pt>
                <c:pt idx="6">
                  <c:v>7.0000000000000007E-2</c:v>
                </c:pt>
                <c:pt idx="7">
                  <c:v>0.08</c:v>
                </c:pt>
                <c:pt idx="8">
                  <c:v>0.09</c:v>
                </c:pt>
                <c:pt idx="9">
                  <c:v>0.1</c:v>
                </c:pt>
                <c:pt idx="10">
                  <c:v>0.11</c:v>
                </c:pt>
                <c:pt idx="11">
                  <c:v>0.12</c:v>
                </c:pt>
                <c:pt idx="12">
                  <c:v>0.13</c:v>
                </c:pt>
              </c:numCache>
            </c:numRef>
          </c:cat>
          <c:val>
            <c:numRef>
              <c:f>'Value of bond'!$F$3:$F$15</c:f>
              <c:numCache>
                <c:formatCode>0.00</c:formatCode>
                <c:ptCount val="13"/>
                <c:pt idx="0">
                  <c:v>130.81928836971446</c:v>
                </c:pt>
                <c:pt idx="1">
                  <c:v>125.2170083704975</c:v>
                </c:pt>
                <c:pt idx="2">
                  <c:v>119.92172626429621</c:v>
                </c:pt>
                <c:pt idx="3">
                  <c:v>114.91360480890431</c:v>
                </c:pt>
                <c:pt idx="4">
                  <c:v>110.17427017598243</c:v>
                </c:pt>
                <c:pt idx="5">
                  <c:v>105.68669111051372</c:v>
                </c:pt>
                <c:pt idx="6">
                  <c:v>101.43506910258165</c:v>
                </c:pt>
                <c:pt idx="7">
                  <c:v>97.404738475899251</c:v>
                </c:pt>
                <c:pt idx="8">
                  <c:v>93.58207541546966</c:v>
                </c:pt>
                <c:pt idx="9">
                  <c:v>89.954415061067607</c:v>
                </c:pt>
                <c:pt idx="10">
                  <c:v>86.509975885579451</c:v>
                </c:pt>
                <c:pt idx="11">
                  <c:v>83.237790659095722</c:v>
                </c:pt>
                <c:pt idx="12">
                  <c:v>80.127643372283728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055-433C-9D20-A1FF71BF5B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07251359"/>
        <c:axId val="1074540527"/>
      </c:lineChart>
      <c:catAx>
        <c:axId val="507251359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Interst</a:t>
                </a:r>
                <a:r>
                  <a:rPr lang="en-US" baseline="0"/>
                  <a:t> rate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74540527"/>
        <c:crosses val="autoZero"/>
        <c:auto val="1"/>
        <c:lblAlgn val="ctr"/>
        <c:lblOffset val="100"/>
        <c:noMultiLvlLbl val="0"/>
      </c:catAx>
      <c:valAx>
        <c:axId val="1074540527"/>
        <c:scaling>
          <c:orientation val="minMax"/>
          <c:min val="7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Bond price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07251359"/>
        <c:crosses val="autoZero"/>
        <c:crossBetween val="between"/>
        <c:majorUnit val="1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400050</xdr:colOff>
      <xdr:row>15</xdr:row>
      <xdr:rowOff>147637</xdr:rowOff>
    </xdr:from>
    <xdr:to>
      <xdr:col>10</xdr:col>
      <xdr:colOff>419100</xdr:colOff>
      <xdr:row>30</xdr:row>
      <xdr:rowOff>33337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1908682-AED4-4479-AB6F-CDA0586C048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6"/>
  <sheetViews>
    <sheetView tabSelected="1" workbookViewId="0">
      <selection activeCell="C8" sqref="C8"/>
    </sheetView>
  </sheetViews>
  <sheetFormatPr defaultRowHeight="15" x14ac:dyDescent="0.25"/>
  <cols>
    <col min="1" max="1" width="20.42578125" bestFit="1" customWidth="1"/>
    <col min="2" max="2" width="26.42578125" style="10" bestFit="1" customWidth="1"/>
  </cols>
  <sheetData>
    <row r="1" spans="1:5" ht="15.75" x14ac:dyDescent="0.25">
      <c r="A1" s="3"/>
      <c r="B1" s="4"/>
    </row>
    <row r="2" spans="1:5" ht="15.75" x14ac:dyDescent="0.25">
      <c r="A2" s="3" t="s">
        <v>0</v>
      </c>
      <c r="B2" s="11">
        <v>43871</v>
      </c>
    </row>
    <row r="3" spans="1:5" ht="15.75" x14ac:dyDescent="0.25">
      <c r="A3" s="3" t="s">
        <v>2</v>
      </c>
      <c r="B3" s="6">
        <v>7.3499999999999996E-2</v>
      </c>
    </row>
    <row r="4" spans="1:5" ht="15.75" x14ac:dyDescent="0.25">
      <c r="A4" s="3" t="s">
        <v>1</v>
      </c>
      <c r="B4" s="5">
        <v>45698</v>
      </c>
      <c r="E4" s="1"/>
    </row>
    <row r="5" spans="1:5" ht="15.75" x14ac:dyDescent="0.25">
      <c r="A5" s="3" t="s">
        <v>3</v>
      </c>
      <c r="B5" s="5">
        <v>43924</v>
      </c>
      <c r="E5" s="1"/>
    </row>
    <row r="6" spans="1:5" ht="15.75" x14ac:dyDescent="0.25">
      <c r="A6" s="3" t="s">
        <v>5</v>
      </c>
      <c r="B6" s="7">
        <v>100.0348</v>
      </c>
      <c r="E6" s="1"/>
    </row>
    <row r="7" spans="1:5" ht="15.75" x14ac:dyDescent="0.25">
      <c r="A7" s="3" t="s">
        <v>6</v>
      </c>
      <c r="B7" s="8">
        <v>100</v>
      </c>
      <c r="E7" s="1"/>
    </row>
    <row r="8" spans="1:5" ht="15.75" x14ac:dyDescent="0.25">
      <c r="A8" s="3" t="s">
        <v>7</v>
      </c>
      <c r="B8" s="8">
        <v>1</v>
      </c>
      <c r="E8" s="1"/>
    </row>
    <row r="9" spans="1:5" ht="15.75" x14ac:dyDescent="0.25">
      <c r="A9" s="3"/>
      <c r="B9" s="8"/>
      <c r="D9" s="1"/>
      <c r="E9" s="1"/>
    </row>
    <row r="10" spans="1:5" ht="15.75" x14ac:dyDescent="0.25">
      <c r="A10" s="3" t="s">
        <v>4</v>
      </c>
      <c r="B10" s="9">
        <f>YIELD(B5,B4,B3,B6,B7,B8,3)</f>
        <v>7.3331505102250283E-2</v>
      </c>
      <c r="D10" s="12"/>
      <c r="E10" s="21"/>
    </row>
    <row r="11" spans="1:5" ht="15.75" x14ac:dyDescent="0.25">
      <c r="A11" s="3" t="s">
        <v>15</v>
      </c>
      <c r="B11" s="14">
        <v>7.3300000000000004E-2</v>
      </c>
      <c r="D11" s="12"/>
    </row>
    <row r="12" spans="1:5" ht="15.75" x14ac:dyDescent="0.25">
      <c r="A12" s="3" t="s">
        <v>12</v>
      </c>
      <c r="B12" s="10">
        <f>PRICE(B5,B4,B3,7.59%,YTM!B7,1,3)</f>
        <v>99.021648848481192</v>
      </c>
      <c r="D12" s="12"/>
    </row>
    <row r="13" spans="1:5" x14ac:dyDescent="0.25">
      <c r="D13" s="12"/>
    </row>
    <row r="14" spans="1:5" x14ac:dyDescent="0.25">
      <c r="D14" s="12"/>
    </row>
    <row r="15" spans="1:5" x14ac:dyDescent="0.25">
      <c r="D15" s="12"/>
    </row>
    <row r="16" spans="1:5" x14ac:dyDescent="0.25">
      <c r="D16" s="12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66E90B-3BC6-483F-85A3-8D166DC71DD5}">
  <dimension ref="B4:C8"/>
  <sheetViews>
    <sheetView workbookViewId="0">
      <selection activeCell="I14" sqref="I14"/>
    </sheetView>
  </sheetViews>
  <sheetFormatPr defaultRowHeight="15" x14ac:dyDescent="0.25"/>
  <cols>
    <col min="2" max="2" width="14" bestFit="1" customWidth="1"/>
  </cols>
  <sheetData>
    <row r="4" spans="2:3" x14ac:dyDescent="0.25">
      <c r="B4" t="s">
        <v>16</v>
      </c>
      <c r="C4">
        <v>500</v>
      </c>
    </row>
    <row r="5" spans="2:3" x14ac:dyDescent="0.25">
      <c r="B5" t="s">
        <v>17</v>
      </c>
      <c r="C5">
        <v>680</v>
      </c>
    </row>
    <row r="6" spans="2:3" x14ac:dyDescent="0.25">
      <c r="B6" t="s">
        <v>18</v>
      </c>
      <c r="C6">
        <v>5</v>
      </c>
    </row>
    <row r="8" spans="2:3" x14ac:dyDescent="0.25">
      <c r="B8" t="s">
        <v>19</v>
      </c>
      <c r="C8" s="2">
        <f>((C5/C4)^(1/5))-1</f>
        <v>6.342724238285391E-2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25CA01-A14E-4CE0-B4F5-84C8804B62BD}">
  <dimension ref="A2:F15"/>
  <sheetViews>
    <sheetView zoomScale="130" zoomScaleNormal="130" workbookViewId="0">
      <selection activeCell="E3" sqref="E3"/>
    </sheetView>
  </sheetViews>
  <sheetFormatPr defaultRowHeight="15" x14ac:dyDescent="0.25"/>
  <cols>
    <col min="1" max="1" width="33.42578125" bestFit="1" customWidth="1"/>
    <col min="2" max="2" width="9.140625" style="10"/>
    <col min="5" max="5" width="12" bestFit="1" customWidth="1"/>
    <col min="6" max="6" width="10.5703125" bestFit="1" customWidth="1"/>
  </cols>
  <sheetData>
    <row r="2" spans="1:6" ht="15.75" x14ac:dyDescent="0.25">
      <c r="A2" s="17" t="s">
        <v>2</v>
      </c>
      <c r="B2" s="16">
        <v>7.3499999999999996E-2</v>
      </c>
      <c r="E2" t="s">
        <v>14</v>
      </c>
      <c r="F2" s="13">
        <f>B11</f>
        <v>99.046947413294532</v>
      </c>
    </row>
    <row r="3" spans="1:6" ht="15.75" x14ac:dyDescent="0.25">
      <c r="A3" s="17" t="s">
        <v>8</v>
      </c>
      <c r="B3" s="18">
        <v>100</v>
      </c>
      <c r="E3" s="12">
        <v>0.01</v>
      </c>
      <c r="F3" s="15">
        <f t="dataTable" ref="F3:F15" dt2D="0" dtr="0" r1="B6"/>
        <v>130.81928836971446</v>
      </c>
    </row>
    <row r="4" spans="1:6" ht="15.75" x14ac:dyDescent="0.25">
      <c r="A4" s="17" t="s">
        <v>10</v>
      </c>
      <c r="B4" s="18">
        <f>B2*B3</f>
        <v>7.35</v>
      </c>
      <c r="E4" s="12">
        <v>0.02</v>
      </c>
      <c r="F4" s="15">
        <v>125.2170083704975</v>
      </c>
    </row>
    <row r="5" spans="1:6" ht="15.75" x14ac:dyDescent="0.25">
      <c r="A5" s="17" t="s">
        <v>9</v>
      </c>
      <c r="B5" s="18">
        <v>5</v>
      </c>
      <c r="E5" s="12">
        <v>0.03</v>
      </c>
      <c r="F5" s="15">
        <v>119.92172626429621</v>
      </c>
    </row>
    <row r="6" spans="1:6" ht="15.75" x14ac:dyDescent="0.25">
      <c r="A6" s="17" t="s">
        <v>14</v>
      </c>
      <c r="B6" s="16">
        <v>7.5860999999999998E-2</v>
      </c>
      <c r="E6" s="12">
        <v>0.04</v>
      </c>
      <c r="F6" s="15">
        <v>114.91360480890431</v>
      </c>
    </row>
    <row r="7" spans="1:6" ht="15.75" x14ac:dyDescent="0.25">
      <c r="A7" s="17" t="s">
        <v>6</v>
      </c>
      <c r="B7" s="18">
        <v>100</v>
      </c>
      <c r="E7" s="12">
        <v>0.05</v>
      </c>
      <c r="F7" s="15">
        <v>110.17427017598243</v>
      </c>
    </row>
    <row r="8" spans="1:6" ht="15.75" x14ac:dyDescent="0.25">
      <c r="A8" s="17"/>
      <c r="B8" s="18"/>
      <c r="E8" s="12">
        <v>0.06</v>
      </c>
      <c r="F8" s="15">
        <v>105.68669111051372</v>
      </c>
    </row>
    <row r="9" spans="1:6" ht="15.75" x14ac:dyDescent="0.25">
      <c r="A9" s="17" t="s">
        <v>13</v>
      </c>
      <c r="B9" s="19">
        <f>-PV(B6,B5,B4,0,0)</f>
        <v>29.669362610272181</v>
      </c>
      <c r="E9" s="12">
        <v>7.0000000000000007E-2</v>
      </c>
      <c r="F9" s="15">
        <v>101.43506910258165</v>
      </c>
    </row>
    <row r="10" spans="1:6" ht="15.75" x14ac:dyDescent="0.25">
      <c r="A10" s="17" t="s">
        <v>11</v>
      </c>
      <c r="B10" s="18">
        <f>B7/(1+B6)^5</f>
        <v>69.377584803022344</v>
      </c>
      <c r="E10" s="12">
        <v>0.08</v>
      </c>
      <c r="F10" s="15">
        <v>97.404738475899251</v>
      </c>
    </row>
    <row r="11" spans="1:6" ht="15.75" x14ac:dyDescent="0.25">
      <c r="A11" s="17" t="s">
        <v>12</v>
      </c>
      <c r="B11" s="19">
        <f>B9+B10</f>
        <v>99.046947413294532</v>
      </c>
      <c r="E11" s="12">
        <v>0.09</v>
      </c>
      <c r="F11" s="15">
        <v>93.58207541546966</v>
      </c>
    </row>
    <row r="12" spans="1:6" ht="15.75" x14ac:dyDescent="0.25">
      <c r="A12" s="20" t="s">
        <v>5</v>
      </c>
      <c r="B12" s="10">
        <v>100.03</v>
      </c>
      <c r="E12" s="12">
        <v>0.1</v>
      </c>
      <c r="F12" s="15">
        <v>89.954415061067607</v>
      </c>
    </row>
    <row r="13" spans="1:6" x14ac:dyDescent="0.25">
      <c r="E13" s="12">
        <v>0.11</v>
      </c>
      <c r="F13" s="15">
        <v>86.509975885579451</v>
      </c>
    </row>
    <row r="14" spans="1:6" x14ac:dyDescent="0.25">
      <c r="E14" s="12">
        <v>0.12</v>
      </c>
      <c r="F14" s="15">
        <v>83.237790659095722</v>
      </c>
    </row>
    <row r="15" spans="1:6" x14ac:dyDescent="0.25">
      <c r="E15" s="12">
        <v>0.13</v>
      </c>
      <c r="F15" s="15">
        <v>80.127643372283728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YTM</vt:lpstr>
      <vt:lpstr>Sheet2</vt:lpstr>
      <vt:lpstr>Value of bond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Prof. Yogesh Chauhan</dc:creator>
  <cp:lastModifiedBy>Prof. Yogesh Chauhan</cp:lastModifiedBy>
  <dcterms:created xsi:type="dcterms:W3CDTF">2015-06-05T18:17:20Z</dcterms:created>
  <dcterms:modified xsi:type="dcterms:W3CDTF">2020-04-06T05:02:10Z</dcterms:modified>
</cp:coreProperties>
</file>