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730"/>
  <workbookPr/>
  <mc:AlternateContent xmlns:mc="http://schemas.openxmlformats.org/markup-compatibility/2006">
    <mc:Choice Requires="x15">
      <x15ac:absPath xmlns:x15ac="http://schemas.microsoft.com/office/spreadsheetml/2010/11/ac" url="F:\e learnings\E_learnings\"/>
    </mc:Choice>
  </mc:AlternateContent>
  <xr:revisionPtr revIDLastSave="0" documentId="13_ncr:1_{63FBE22F-7CA5-434C-8FFF-2EA52050FED6}" xr6:coauthVersionLast="45" xr6:coauthVersionMax="45" xr10:uidLastSave="{00000000-0000-0000-0000-000000000000}"/>
  <bookViews>
    <workbookView xWindow="-120" yWindow="-120" windowWidth="20730" windowHeight="11160" activeTab="1" xr2:uid="{00000000-000D-0000-FFFF-FFFF00000000}"/>
  </bookViews>
  <sheets>
    <sheet name="Cover Page" sheetId="3" r:id="rId1"/>
    <sheet name="Black Scholes Calculator" sheetId="1" r:id="rId2"/>
    <sheet name="--&gt; Additional Info" sheetId="4" r:id="rId3"/>
  </sheets>
  <definedNames>
    <definedName name="CIQWBGuid" hidden="1">"2cd8126d-26c3-430c-b7fa-a069e3a1fc62"</definedName>
    <definedName name="IQ_CH" hidden="1">110000</definedName>
    <definedName name="IQ_CQ" hidden="1">5000</definedName>
    <definedName name="IQ_CY" hidden="1">10000</definedName>
    <definedName name="IQ_DAILY" hidden="1">500000</definedName>
    <definedName name="IQ_DNTM" hidden="1">700000</definedName>
    <definedName name="IQ_FH" hidden="1">100000</definedName>
    <definedName name="IQ_FQ" hidden="1">500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 hidden="1">1000</definedName>
    <definedName name="IQ_LATESTK" hidden="1">1000</definedName>
    <definedName name="IQ_LATESTQ" hidden="1">500</definedName>
    <definedName name="IQ_LTM" hidden="1">2000</definedName>
    <definedName name="IQ_LTMMONTH" hidden="1">120000</definedName>
    <definedName name="IQ_MONTH" hidden="1">15000</definedName>
    <definedName name="IQ_MTD" hidden="1">800000</definedName>
    <definedName name="IQ_NAMES_REVISION_DATE_" hidden="1">41666.7099189815</definedName>
    <definedName name="IQ_NTM" hidden="1">6000</definedName>
    <definedName name="IQ_QTD" hidden="1">750000</definedName>
    <definedName name="IQ_TODAY" hidden="1">0</definedName>
    <definedName name="IQ_WEEK" hidden="1">50000</definedName>
    <definedName name="IQ_YTD" hidden="1">3000</definedName>
    <definedName name="IQ_YTDMONTH" hidden="1">130000</definedName>
    <definedName name="_xlnm.Print_Area" localSheetId="0">'Cover Page'!$A$1:$P$24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C22" i="1" l="1"/>
  <c r="C13" i="1"/>
  <c r="C14" i="1" l="1"/>
  <c r="C15" i="1"/>
  <c r="C16" i="1" l="1"/>
  <c r="C17" i="1" l="1"/>
  <c r="C21" i="1" s="1"/>
  <c r="C18" i="1"/>
  <c r="C20" i="1"/>
  <c r="C19" i="1" l="1"/>
  <c r="C10" i="1"/>
</calcChain>
</file>

<file path=xl/sharedStrings.xml><?xml version="1.0" encoding="utf-8"?>
<sst xmlns="http://schemas.openxmlformats.org/spreadsheetml/2006/main" count="37" uniqueCount="33">
  <si>
    <t>© Corporate Finance Institute®. All rights reserved.</t>
  </si>
  <si>
    <t>This file is for educational purposes only. E&amp;OE</t>
  </si>
  <si>
    <t xml:space="preserve">Corporate Finance Institute® </t>
  </si>
  <si>
    <t>https://corporatefinanceinstitute.com/</t>
  </si>
  <si>
    <t>Strictly Confidential</t>
  </si>
  <si>
    <t>Notes</t>
  </si>
  <si>
    <t>This Excel model is for educational purposes only and should not be used for any other reason.</t>
  </si>
  <si>
    <t>All content is Copyright material of CFI Education Inc.</t>
  </si>
  <si>
    <t>© 2019 CFI Education Inc.</t>
  </si>
  <si>
    <t xml:space="preserve">All rights reserved.  The contents of this publication, including but not limited to all written material, content layout, images, formulas, and code, are protected under international copyright and trademark laws.  </t>
  </si>
  <si>
    <t xml:space="preserve">No part of this publication may be modified, manipulated, reproduced, distributed, or transmitted in any form by any means, including photocopying, recording, or other electronic or mechanical methods, </t>
  </si>
  <si>
    <t>without prior written permission of the publisher, except in the case of certain noncommercial uses permitted by copyright law.</t>
  </si>
  <si>
    <t>Type of Option</t>
  </si>
  <si>
    <t>Call Option</t>
  </si>
  <si>
    <t>Put Option</t>
  </si>
  <si>
    <t>Option Price</t>
  </si>
  <si>
    <t>Additional Calculation Parameters</t>
  </si>
  <si>
    <r>
      <t>Annualized Volatility (</t>
    </r>
    <r>
      <rPr>
        <sz val="11"/>
        <rFont val="Open Sans"/>
        <family val="2"/>
      </rPr>
      <t>σ)</t>
    </r>
  </si>
  <si>
    <t>σ√t</t>
  </si>
  <si>
    <t>Time to Maturity (in years) (t)</t>
  </si>
  <si>
    <t>Annual Risk Free Rate (r)</t>
  </si>
  <si>
    <t>Exercise (Strike) Price (K)</t>
  </si>
  <si>
    <r>
      <t>Stock Price (S</t>
    </r>
    <r>
      <rPr>
        <vertAlign val="subscript"/>
        <sz val="11"/>
        <rFont val="Open Sans Semibold"/>
        <family val="2"/>
      </rPr>
      <t>0</t>
    </r>
    <r>
      <rPr>
        <sz val="11"/>
        <rFont val="Open Sans Semibold"/>
        <family val="2"/>
      </rPr>
      <t>)</t>
    </r>
  </si>
  <si>
    <r>
      <t>d</t>
    </r>
    <r>
      <rPr>
        <vertAlign val="subscript"/>
        <sz val="11"/>
        <rFont val="Open Sans Semibold"/>
        <family val="2"/>
      </rPr>
      <t>1</t>
    </r>
  </si>
  <si>
    <r>
      <t>d</t>
    </r>
    <r>
      <rPr>
        <vertAlign val="subscript"/>
        <sz val="11"/>
        <rFont val="Open Sans Semibold"/>
        <family val="2"/>
      </rPr>
      <t>2</t>
    </r>
  </si>
  <si>
    <r>
      <t>ln(S</t>
    </r>
    <r>
      <rPr>
        <vertAlign val="subscript"/>
        <sz val="11"/>
        <rFont val="Open Sans Semibold"/>
        <family val="2"/>
      </rPr>
      <t>0</t>
    </r>
    <r>
      <rPr>
        <sz val="11"/>
        <rFont val="Open Sans Semibold"/>
        <family val="2"/>
      </rPr>
      <t>/K)</t>
    </r>
  </si>
  <si>
    <r>
      <t>(r+σ</t>
    </r>
    <r>
      <rPr>
        <vertAlign val="superscript"/>
        <sz val="11"/>
        <rFont val="Open Sans Semibold"/>
        <family val="2"/>
      </rPr>
      <t>2</t>
    </r>
    <r>
      <rPr>
        <sz val="11"/>
        <rFont val="Open Sans Semibold"/>
        <family val="2"/>
      </rPr>
      <t>/2)t</t>
    </r>
  </si>
  <si>
    <r>
      <t>N(d</t>
    </r>
    <r>
      <rPr>
        <vertAlign val="subscript"/>
        <sz val="11"/>
        <rFont val="Open Sans Semibold"/>
        <family val="2"/>
      </rPr>
      <t>1</t>
    </r>
    <r>
      <rPr>
        <sz val="11"/>
        <rFont val="Open Sans Semibold"/>
        <family val="2"/>
      </rPr>
      <t>)</t>
    </r>
  </si>
  <si>
    <r>
      <t>N(d</t>
    </r>
    <r>
      <rPr>
        <vertAlign val="subscript"/>
        <sz val="11"/>
        <rFont val="Open Sans Semibold"/>
        <family val="2"/>
      </rPr>
      <t>2</t>
    </r>
    <r>
      <rPr>
        <sz val="11"/>
        <rFont val="Open Sans Semibold"/>
        <family val="2"/>
      </rPr>
      <t>)</t>
    </r>
  </si>
  <si>
    <r>
      <t>N(-d</t>
    </r>
    <r>
      <rPr>
        <vertAlign val="subscript"/>
        <sz val="11"/>
        <rFont val="Open Sans Semibold"/>
        <family val="2"/>
      </rPr>
      <t>1</t>
    </r>
    <r>
      <rPr>
        <sz val="11"/>
        <rFont val="Open Sans Semibold"/>
        <family val="2"/>
      </rPr>
      <t>)</t>
    </r>
  </si>
  <si>
    <r>
      <t>N(-d</t>
    </r>
    <r>
      <rPr>
        <vertAlign val="subscript"/>
        <sz val="11"/>
        <rFont val="Open Sans Semibold"/>
        <family val="2"/>
      </rPr>
      <t>2</t>
    </r>
    <r>
      <rPr>
        <sz val="11"/>
        <rFont val="Open Sans Semibold"/>
        <family val="2"/>
      </rPr>
      <t>)</t>
    </r>
  </si>
  <si>
    <r>
      <t>e</t>
    </r>
    <r>
      <rPr>
        <vertAlign val="superscript"/>
        <sz val="12"/>
        <rFont val="Open Sans Semibold"/>
        <family val="2"/>
      </rPr>
      <t>-rt</t>
    </r>
  </si>
  <si>
    <t>Black Scholes Calculator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</si>
</sst>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(* #,##0.00_);_(* \(#,##0.00\);_(* &quot;-&quot;??_);_(@_)"/>
    <numFmt numFmtId="164" formatCode="_-&quot;$&quot;* #,##0.00_-;\-&quot;$&quot;* #,##0.00_-;_-&quot;$&quot;* &quot;-&quot;??_-;_-@_-"/>
    <numFmt numFmtId="165" formatCode="_-* #,##0_-;\(#,##0\)_-;_-* &quot;-&quot;_-;_-@_-"/>
    <numFmt numFmtId="166" formatCode="_ * #,##0_ ;_ * \-#,##0_ ;_ * &quot;-&quot;??_ ;_ @_ "/>
    <numFmt numFmtId="167" formatCode="_(* #,##0.000_);_(* \(#,##0.000\);_(* &quot;-&quot;??_);_(@_)"/>
    <numFmt numFmtId="168" formatCode="_(* #,##0.00000_);_(* \(#,##0.00000\);_(* &quot;-&quot;??_);_(@_)"/>
  </numFmts>
  <fonts count="3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Arial Narrow"/>
      <family val="2"/>
    </font>
    <font>
      <sz val="8"/>
      <color theme="0"/>
      <name val="Open Sans"/>
      <family val="2"/>
    </font>
    <font>
      <sz val="12"/>
      <color theme="1"/>
      <name val="Open Sans"/>
      <family val="2"/>
    </font>
    <font>
      <b/>
      <sz val="10"/>
      <color theme="0"/>
      <name val="Open Sans"/>
      <family val="2"/>
    </font>
    <font>
      <b/>
      <sz val="11"/>
      <color theme="0"/>
      <name val="Open Sans"/>
      <family val="2"/>
    </font>
    <font>
      <sz val="11"/>
      <color theme="1"/>
      <name val="Open Sans"/>
      <family val="2"/>
    </font>
    <font>
      <sz val="11"/>
      <color theme="2"/>
      <name val="Open Sans"/>
      <family val="2"/>
    </font>
    <font>
      <sz val="12"/>
      <name val="Arial Narrow"/>
      <family val="2"/>
    </font>
    <font>
      <u/>
      <sz val="11"/>
      <color indexed="12"/>
      <name val="Calibri"/>
      <family val="2"/>
      <scheme val="minor"/>
    </font>
    <font>
      <u/>
      <sz val="12"/>
      <color indexed="12"/>
      <name val="Arial Narrow"/>
      <family val="2"/>
    </font>
    <font>
      <sz val="12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i/>
      <sz val="12"/>
      <color theme="1"/>
      <name val="Arial Narrow"/>
      <family val="2"/>
    </font>
    <font>
      <u/>
      <sz val="12"/>
      <color rgb="FF0070C0"/>
      <name val="Calibri"/>
      <family val="2"/>
      <scheme val="minor"/>
    </font>
    <font>
      <b/>
      <sz val="22"/>
      <color theme="1"/>
      <name val="Arial Narrow"/>
      <family val="2"/>
    </font>
    <font>
      <b/>
      <sz val="11"/>
      <color theme="1"/>
      <name val="Arial Narrow"/>
      <family val="2"/>
    </font>
    <font>
      <u/>
      <sz val="11"/>
      <color theme="10"/>
      <name val="Arial Narrow"/>
      <family val="2"/>
    </font>
    <font>
      <u/>
      <sz val="10"/>
      <color theme="10"/>
      <name val="Arial"/>
      <family val="2"/>
    </font>
    <font>
      <u/>
      <sz val="10"/>
      <color theme="1"/>
      <name val="Arial"/>
      <family val="2"/>
    </font>
    <font>
      <sz val="11"/>
      <color theme="0"/>
      <name val="Arial Narrow"/>
      <family val="2"/>
    </font>
    <font>
      <sz val="11"/>
      <name val="Open Sans"/>
      <family val="2"/>
    </font>
    <font>
      <sz val="12"/>
      <name val="Calibri"/>
      <family val="2"/>
      <scheme val="minor"/>
    </font>
    <font>
      <sz val="11"/>
      <name val="Open Sans Semibold"/>
      <family val="2"/>
    </font>
    <font>
      <vertAlign val="superscript"/>
      <sz val="11"/>
      <name val="Open Sans Semibold"/>
      <family val="2"/>
    </font>
    <font>
      <sz val="11"/>
      <color theme="0"/>
      <name val="Open Sans Semibold"/>
      <family val="2"/>
    </font>
    <font>
      <vertAlign val="subscript"/>
      <sz val="11"/>
      <name val="Open Sans Semibold"/>
      <family val="2"/>
    </font>
    <font>
      <sz val="12"/>
      <name val="Open Sans"/>
      <family val="2"/>
    </font>
    <font>
      <sz val="12"/>
      <name val="Open Sans Semibold"/>
      <family val="2"/>
    </font>
    <font>
      <vertAlign val="superscript"/>
      <sz val="12"/>
      <name val="Open Sans Semibold"/>
      <family val="2"/>
    </font>
    <font>
      <sz val="11"/>
      <color rgb="FF0000FF"/>
      <name val="Open Sans"/>
      <family val="2"/>
    </font>
  </fonts>
  <fills count="8">
    <fill>
      <patternFill patternType="none"/>
    </fill>
    <fill>
      <patternFill patternType="gray125"/>
    </fill>
    <fill>
      <patternFill patternType="solid">
        <fgColor rgb="FF132E57"/>
        <bgColor indexed="64"/>
      </patternFill>
    </fill>
    <fill>
      <patternFill patternType="solid">
        <fgColor rgb="FFED942D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0" tint="-4.9989318521683403E-2"/>
        <bgColor indexed="64"/>
      </patternFill>
    </fill>
  </fills>
  <borders count="7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dashed">
        <color auto="1"/>
      </left>
      <right style="dashed">
        <color auto="1"/>
      </right>
      <top style="dashed">
        <color auto="1"/>
      </top>
      <bottom style="dashed">
        <color auto="1"/>
      </bottom>
      <diagonal/>
    </border>
  </borders>
  <cellStyleXfs count="16">
    <xf numFmtId="0" fontId="0" fillId="0" borderId="0"/>
    <xf numFmtId="43" fontId="1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9" fillId="0" borderId="0"/>
    <xf numFmtId="0" fontId="10" fillId="0" borderId="0" applyNumberFormat="0" applyFill="0" applyBorder="0" applyAlignment="0" applyProtection="0">
      <alignment horizontal="left" indent="1"/>
    </xf>
    <xf numFmtId="0" fontId="9" fillId="0" borderId="0"/>
    <xf numFmtId="0" fontId="11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/>
    <xf numFmtId="0" fontId="1" fillId="0" borderId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16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40">
    <xf numFmtId="0" fontId="0" fillId="0" borderId="0" xfId="0"/>
    <xf numFmtId="0" fontId="7" fillId="0" borderId="0" xfId="0" applyFont="1"/>
    <xf numFmtId="0" fontId="8" fillId="0" borderId="0" xfId="0" applyFont="1"/>
    <xf numFmtId="0" fontId="12" fillId="0" borderId="0" xfId="0" applyFont="1"/>
    <xf numFmtId="0" fontId="14" fillId="0" borderId="0" xfId="0" applyFont="1"/>
    <xf numFmtId="166" fontId="12" fillId="0" borderId="0" xfId="1" applyNumberFormat="1" applyFont="1"/>
    <xf numFmtId="0" fontId="15" fillId="0" borderId="0" xfId="10" applyFont="1"/>
    <xf numFmtId="0" fontId="2" fillId="3" borderId="0" xfId="11" applyFont="1" applyFill="1"/>
    <xf numFmtId="0" fontId="2" fillId="0" borderId="0" xfId="11" applyFont="1"/>
    <xf numFmtId="0" fontId="16" fillId="0" borderId="0" xfId="11" applyFont="1" applyProtection="1">
      <protection locked="0"/>
    </xf>
    <xf numFmtId="0" fontId="17" fillId="0" borderId="0" xfId="11" applyFont="1" applyAlignment="1">
      <alignment horizontal="right"/>
    </xf>
    <xf numFmtId="0" fontId="2" fillId="0" borderId="0" xfId="11" applyFont="1" applyProtection="1">
      <protection locked="0"/>
    </xf>
    <xf numFmtId="0" fontId="1" fillId="0" borderId="0" xfId="11"/>
    <xf numFmtId="0" fontId="2" fillId="0" borderId="1" xfId="11" applyFont="1" applyBorder="1"/>
    <xf numFmtId="0" fontId="20" fillId="0" borderId="0" xfId="13" applyFont="1"/>
    <xf numFmtId="0" fontId="21" fillId="2" borderId="0" xfId="11" applyFont="1" applyFill="1"/>
    <xf numFmtId="0" fontId="2" fillId="2" borderId="0" xfId="11" applyFont="1" applyFill="1"/>
    <xf numFmtId="0" fontId="2" fillId="4" borderId="0" xfId="11" applyFont="1" applyFill="1"/>
    <xf numFmtId="165" fontId="3" fillId="5" borderId="0" xfId="1" applyNumberFormat="1" applyFont="1" applyFill="1"/>
    <xf numFmtId="165" fontId="4" fillId="5" borderId="0" xfId="1" applyNumberFormat="1" applyFont="1" applyFill="1"/>
    <xf numFmtId="165" fontId="4" fillId="5" borderId="0" xfId="1" applyNumberFormat="1" applyFont="1" applyFill="1" applyAlignment="1">
      <alignment horizontal="center"/>
    </xf>
    <xf numFmtId="0" fontId="5" fillId="5" borderId="0" xfId="0" applyFont="1" applyFill="1" applyAlignment="1">
      <alignment vertical="center"/>
    </xf>
    <xf numFmtId="0" fontId="6" fillId="5" borderId="0" xfId="0" applyFont="1" applyFill="1"/>
    <xf numFmtId="0" fontId="22" fillId="0" borderId="0" xfId="0" applyFont="1"/>
    <xf numFmtId="0" fontId="23" fillId="0" borderId="0" xfId="0" applyFont="1"/>
    <xf numFmtId="0" fontId="24" fillId="0" borderId="0" xfId="0" applyFont="1"/>
    <xf numFmtId="0" fontId="24" fillId="0" borderId="2" xfId="0" applyFont="1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22" fillId="6" borderId="0" xfId="0" applyFont="1" applyFill="1"/>
    <xf numFmtId="0" fontId="26" fillId="6" borderId="0" xfId="0" applyFont="1" applyFill="1"/>
    <xf numFmtId="167" fontId="22" fillId="0" borderId="0" xfId="1" applyNumberFormat="1" applyFont="1" applyAlignment="1">
      <alignment horizontal="right"/>
    </xf>
    <xf numFmtId="168" fontId="28" fillId="0" borderId="0" xfId="1" applyNumberFormat="1" applyFont="1" applyAlignment="1">
      <alignment horizontal="right"/>
    </xf>
    <xf numFmtId="0" fontId="29" fillId="0" borderId="0" xfId="0" applyFont="1"/>
    <xf numFmtId="0" fontId="22" fillId="7" borderId="6" xfId="0" applyFont="1" applyFill="1" applyBorder="1" applyAlignment="1">
      <alignment horizontal="right"/>
    </xf>
    <xf numFmtId="164" fontId="31" fillId="0" borderId="0" xfId="14" applyNumberFormat="1" applyFont="1"/>
    <xf numFmtId="10" fontId="31" fillId="0" borderId="0" xfId="15" applyNumberFormat="1" applyFont="1"/>
    <xf numFmtId="164" fontId="24" fillId="0" borderId="2" xfId="14" applyFont="1" applyBorder="1" applyAlignment="1">
      <alignment horizontal="right"/>
    </xf>
    <xf numFmtId="13" fontId="31" fillId="0" borderId="0" xfId="1" applyNumberFormat="1" applyFont="1"/>
  </cellXfs>
  <cellStyles count="16">
    <cellStyle name="Comma" xfId="1" builtinId="3"/>
    <cellStyle name="Comma 2" xfId="3" xr:uid="{00000000-0005-0000-0000-000001000000}"/>
    <cellStyle name="Comma 3" xfId="5" xr:uid="{00000000-0005-0000-0000-000002000000}"/>
    <cellStyle name="Ctx_Hyperlink" xfId="7" xr:uid="{00000000-0005-0000-0000-000003000000}"/>
    <cellStyle name="Currency" xfId="14" builtinId="4"/>
    <cellStyle name="Hyperlink 2" xfId="9" xr:uid="{00000000-0005-0000-0000-000005000000}"/>
    <cellStyle name="Hyperlink 2 2" xfId="13" xr:uid="{A0CE7DA2-CAE5-4472-B592-E2B95495E52D}"/>
    <cellStyle name="Hyperlink 3" xfId="10" xr:uid="{00000000-0005-0000-0000-000006000000}"/>
    <cellStyle name="Hyperlink 4" xfId="12" xr:uid="{73EC6265-4FB2-4E00-902C-D97BBB5B7D1C}"/>
    <cellStyle name="Normal" xfId="0" builtinId="0"/>
    <cellStyle name="Normal 2" xfId="2" xr:uid="{00000000-0005-0000-0000-000008000000}"/>
    <cellStyle name="Normal 2 2" xfId="8" xr:uid="{00000000-0005-0000-0000-000009000000}"/>
    <cellStyle name="Normal 2 2 2" xfId="11" xr:uid="{4913CC27-CF69-4E0A-9DA1-83350F18F9E6}"/>
    <cellStyle name="Normal 2 3 2" xfId="6" xr:uid="{00000000-0005-0000-0000-00000A000000}"/>
    <cellStyle name="Percent" xfId="15" builtinId="5"/>
    <cellStyle name="Percent 2" xfId="4" xr:uid="{00000000-0005-0000-0000-00000B000000}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corporatefinanceinstitute.com/" TargetMode="Externa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hyperlink" Target="https://corporatefinanceinstitute.com/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714374</xdr:colOff>
      <xdr:row>3</xdr:row>
      <xdr:rowOff>19050</xdr:rowOff>
    </xdr:from>
    <xdr:ext cx="3446303" cy="1540510"/>
    <xdr:pic>
      <xdr:nvPicPr>
        <xdr:cNvPr id="2" name="Picture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4FA0E299-01BB-4133-BB60-5F520270CAB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71294" y="745490"/>
          <a:ext cx="3446303" cy="1540510"/>
        </a:xfrm>
        <a:prstGeom prst="rect">
          <a:avLst/>
        </a:prstGeom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38101</xdr:colOff>
      <xdr:row>26</xdr:row>
      <xdr:rowOff>129314</xdr:rowOff>
    </xdr:from>
    <xdr:to>
      <xdr:col>1</xdr:col>
      <xdr:colOff>812801</xdr:colOff>
      <xdr:row>30</xdr:row>
      <xdr:rowOff>104773</xdr:rowOff>
    </xdr:to>
    <xdr:pic>
      <xdr:nvPicPr>
        <xdr:cNvPr id="3" name="Picture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BB861AA1-D6B4-4E81-9581-0F935DAF7AD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47701" y="2129564"/>
          <a:ext cx="742950" cy="81365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CFI">
      <a:dk1>
        <a:sysClr val="windowText" lastClr="000000"/>
      </a:dk1>
      <a:lt1>
        <a:sysClr val="window" lastClr="FFFFFF"/>
      </a:lt1>
      <a:dk2>
        <a:srgbClr val="FA621C"/>
      </a:dk2>
      <a:lt2>
        <a:srgbClr val="132E57"/>
      </a:lt2>
      <a:accent1>
        <a:srgbClr val="E6E7E8"/>
      </a:accent1>
      <a:accent2>
        <a:srgbClr val="F57A16"/>
      </a:accent2>
      <a:accent3>
        <a:srgbClr val="1E8496"/>
      </a:accent3>
      <a:accent4>
        <a:srgbClr val="E6E7E8"/>
      </a:accent4>
      <a:accent5>
        <a:srgbClr val="ED942D"/>
      </a:accent5>
      <a:accent6>
        <a:srgbClr val="1E2A39"/>
      </a:accent6>
      <a:hlink>
        <a:srgbClr val="E6E7E8"/>
      </a:hlink>
      <a:folHlink>
        <a:srgbClr val="676767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corporatefinanceinstitute.com/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s://corporatefinanceinstitu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F0B4D5-5952-4B55-B803-0E8045834A9C}">
  <dimension ref="B1:O44"/>
  <sheetViews>
    <sheetView showGridLines="0" zoomScale="115" zoomScaleNormal="115" workbookViewId="0">
      <selection activeCell="Q17" sqref="Q17"/>
    </sheetView>
  </sheetViews>
  <sheetFormatPr defaultColWidth="9.28515625" defaultRowHeight="16.5"/>
  <cols>
    <col min="1" max="2" width="11" style="7" customWidth="1"/>
    <col min="3" max="3" width="54.42578125" style="7" customWidth="1"/>
    <col min="4" max="22" width="11" style="7" customWidth="1"/>
    <col min="23" max="25" width="9.28515625" style="7"/>
    <col min="26" max="26" width="9.28515625" style="7" customWidth="1"/>
    <col min="27" max="16384" width="9.28515625" style="7"/>
  </cols>
  <sheetData>
    <row r="1" spans="2:15" ht="19.5" customHeight="1"/>
    <row r="2" spans="2:15" ht="19.5" customHeight="1"/>
    <row r="3" spans="2:15" ht="19.5" customHeight="1"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</row>
    <row r="4" spans="2:15" ht="19.5" customHeight="1"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</row>
    <row r="5" spans="2:15" ht="19.5" customHeight="1"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</row>
    <row r="6" spans="2:15" ht="19.5" customHeight="1"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</row>
    <row r="7" spans="2:15" ht="19.5" customHeight="1"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</row>
    <row r="8" spans="2:15" ht="19.5" customHeight="1"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</row>
    <row r="9" spans="2:15" ht="19.5" customHeight="1"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</row>
    <row r="10" spans="2:15" ht="19.5" customHeight="1"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</row>
    <row r="11" spans="2:15" ht="19.5" customHeight="1"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</row>
    <row r="12" spans="2:15" ht="27">
      <c r="B12" s="8"/>
      <c r="C12" s="9" t="s">
        <v>32</v>
      </c>
      <c r="D12" s="8"/>
      <c r="E12" s="8"/>
      <c r="F12" s="8"/>
      <c r="G12" s="8"/>
      <c r="H12" s="8"/>
      <c r="I12" s="8"/>
      <c r="J12" s="8"/>
      <c r="K12" s="8"/>
      <c r="L12" s="8"/>
      <c r="M12" s="8"/>
      <c r="N12" s="10" t="s">
        <v>4</v>
      </c>
      <c r="O12" s="8"/>
    </row>
    <row r="13" spans="2:15" ht="19.5" customHeight="1">
      <c r="B13" s="8"/>
      <c r="C13" s="11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</row>
    <row r="14" spans="2:15" ht="19.5" customHeight="1">
      <c r="B14" s="8"/>
      <c r="C14" s="12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</row>
    <row r="15" spans="2:15" ht="19.5" customHeight="1">
      <c r="B15" s="8"/>
      <c r="C15" s="12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</row>
    <row r="16" spans="2:15" ht="19.5" customHeight="1"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</row>
    <row r="17" spans="2:15" ht="19.5" customHeight="1">
      <c r="B17" s="8"/>
      <c r="C17" s="8" t="s">
        <v>5</v>
      </c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</row>
    <row r="18" spans="2:15" ht="19.5" customHeight="1">
      <c r="B18" s="8"/>
      <c r="C18" s="13" t="s">
        <v>6</v>
      </c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8"/>
    </row>
    <row r="19" spans="2:15" ht="19.5" customHeight="1">
      <c r="B19" s="8"/>
      <c r="C19" s="8" t="s">
        <v>7</v>
      </c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</row>
    <row r="20" spans="2:15" ht="19.5" customHeight="1">
      <c r="B20" s="8"/>
      <c r="C20" s="14" t="s">
        <v>3</v>
      </c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</row>
    <row r="21" spans="2:15" ht="19.5" customHeight="1">
      <c r="B21" s="8"/>
      <c r="C21" s="14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</row>
    <row r="22" spans="2:15" ht="19.5" customHeight="1">
      <c r="B22" s="8"/>
      <c r="C22" s="15" t="s">
        <v>8</v>
      </c>
      <c r="D22" s="15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8"/>
    </row>
    <row r="23" spans="2:15" ht="19.5" customHeight="1">
      <c r="B23" s="17"/>
      <c r="C23" s="15" t="s">
        <v>9</v>
      </c>
      <c r="D23" s="15"/>
      <c r="E23" s="15"/>
      <c r="F23" s="15"/>
      <c r="G23" s="15"/>
      <c r="H23" s="15"/>
      <c r="I23" s="15"/>
      <c r="J23" s="15"/>
      <c r="K23" s="15"/>
      <c r="L23" s="15"/>
      <c r="M23" s="15"/>
      <c r="N23" s="15"/>
      <c r="O23" s="17"/>
    </row>
    <row r="24" spans="2:15" ht="19.5" customHeight="1">
      <c r="B24" s="17"/>
      <c r="C24" s="15" t="s">
        <v>10</v>
      </c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7"/>
    </row>
    <row r="25" spans="2:15" ht="19.5" customHeight="1">
      <c r="B25" s="17"/>
      <c r="C25" s="15" t="s">
        <v>11</v>
      </c>
      <c r="D25" s="15"/>
      <c r="E25" s="15"/>
      <c r="F25" s="15"/>
      <c r="G25" s="15"/>
      <c r="H25" s="15"/>
      <c r="I25" s="15"/>
      <c r="J25" s="15"/>
      <c r="K25" s="15"/>
      <c r="L25" s="15"/>
      <c r="M25" s="15"/>
      <c r="N25" s="15"/>
      <c r="O25" s="17"/>
    </row>
    <row r="26" spans="2:15" ht="19.5" customHeight="1">
      <c r="B26" s="17"/>
      <c r="C26" s="15"/>
      <c r="D26" s="15"/>
      <c r="E26" s="15"/>
      <c r="F26" s="15"/>
      <c r="G26" s="15"/>
      <c r="H26" s="15"/>
      <c r="I26" s="15"/>
      <c r="J26" s="15"/>
      <c r="K26" s="15"/>
      <c r="L26" s="15"/>
      <c r="M26" s="15"/>
      <c r="N26" s="15"/>
      <c r="O26" s="17"/>
    </row>
    <row r="27" spans="2:15" ht="19.5" customHeight="1">
      <c r="B27" s="17"/>
      <c r="C27" s="17"/>
      <c r="D27" s="17"/>
      <c r="E27" s="17"/>
      <c r="F27" s="17"/>
      <c r="G27" s="17"/>
      <c r="H27" s="17"/>
      <c r="I27" s="17"/>
      <c r="J27" s="17"/>
      <c r="K27" s="17"/>
      <c r="L27" s="17"/>
      <c r="M27" s="17"/>
      <c r="N27" s="17"/>
      <c r="O27" s="17"/>
    </row>
    <row r="28" spans="2:15" ht="19.5" customHeight="1"/>
    <row r="29" spans="2:15" ht="19.5" customHeight="1"/>
    <row r="30" spans="2:15" ht="19.5" customHeight="1"/>
    <row r="31" spans="2:15" ht="19.5" customHeight="1"/>
    <row r="32" spans="2:15" ht="19.5" customHeight="1"/>
    <row r="33" ht="19.5" customHeight="1"/>
    <row r="34" ht="19.5" customHeight="1"/>
    <row r="35" ht="19.5" customHeight="1"/>
    <row r="36" ht="19.5" customHeight="1"/>
    <row r="37" ht="19.5" customHeight="1"/>
    <row r="38" ht="19.5" customHeight="1"/>
    <row r="39" ht="19.5" customHeight="1"/>
    <row r="40" ht="19.5" customHeight="1"/>
    <row r="41" ht="19.5" customHeight="1"/>
    <row r="42" ht="19.5" customHeight="1"/>
    <row r="43" ht="19.5" customHeight="1"/>
    <row r="44" ht="19.5" customHeight="1"/>
  </sheetData>
  <hyperlinks>
    <hyperlink ref="C20" r:id="rId1" xr:uid="{1300BF6B-7CBF-4D54-993C-BC52350A2CB2}"/>
  </hyperlinks>
  <pageMargins left="0.7" right="0.7" top="0.75" bottom="0.75" header="0.3" footer="0.3"/>
  <pageSetup scale="64" orientation="landscape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33"/>
  <sheetViews>
    <sheetView showGridLines="0" tabSelected="1" workbookViewId="0">
      <selection activeCell="F10" sqref="F10"/>
    </sheetView>
  </sheetViews>
  <sheetFormatPr defaultColWidth="9.28515625" defaultRowHeight="14.25"/>
  <cols>
    <col min="1" max="1" width="9.28515625" style="1"/>
    <col min="2" max="2" width="32.85546875" style="1" customWidth="1"/>
    <col min="3" max="3" width="13.5703125" style="1" customWidth="1"/>
    <col min="4" max="5" width="9.28515625" style="1" customWidth="1"/>
    <col min="6" max="16384" width="9.28515625" style="1"/>
  </cols>
  <sheetData>
    <row r="1" spans="1:18" ht="15">
      <c r="A1" s="18" t="s">
        <v>0</v>
      </c>
      <c r="B1" s="19"/>
      <c r="C1" s="19"/>
      <c r="D1" s="20"/>
      <c r="E1" s="20"/>
      <c r="F1" s="20"/>
      <c r="G1" s="20"/>
      <c r="H1" s="20"/>
      <c r="I1" s="20"/>
    </row>
    <row r="2" spans="1:18" ht="24" customHeight="1">
      <c r="A2" s="19"/>
      <c r="B2" s="21" t="s">
        <v>32</v>
      </c>
      <c r="C2" s="22"/>
      <c r="D2" s="22"/>
      <c r="E2" s="22"/>
      <c r="F2" s="22"/>
      <c r="G2" s="22"/>
      <c r="H2" s="22"/>
      <c r="I2" s="22"/>
    </row>
    <row r="3" spans="1:18">
      <c r="A3" s="23"/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  <c r="R3" s="23"/>
    </row>
    <row r="4" spans="1:18">
      <c r="A4" s="23"/>
      <c r="B4" s="25" t="s">
        <v>12</v>
      </c>
      <c r="C4" s="35" t="s">
        <v>13</v>
      </c>
      <c r="D4" s="23"/>
      <c r="E4" s="23"/>
      <c r="F4" s="23"/>
      <c r="G4" s="23"/>
      <c r="H4" s="23"/>
      <c r="I4" s="23"/>
      <c r="J4" s="23"/>
      <c r="K4" s="23"/>
      <c r="L4" s="23"/>
      <c r="M4" s="23"/>
      <c r="N4" s="23"/>
      <c r="O4" s="23"/>
      <c r="P4" s="23"/>
      <c r="Q4" s="23"/>
      <c r="R4" s="23"/>
    </row>
    <row r="5" spans="1:18" ht="18.75">
      <c r="A5" s="23"/>
      <c r="B5" s="25" t="s">
        <v>22</v>
      </c>
      <c r="C5" s="36">
        <v>2357</v>
      </c>
      <c r="D5" s="23"/>
      <c r="E5" s="23"/>
      <c r="F5" s="23"/>
      <c r="G5" s="23"/>
      <c r="H5" s="23"/>
      <c r="I5" s="23"/>
      <c r="J5" s="23"/>
      <c r="K5" s="23"/>
      <c r="L5" s="23"/>
      <c r="M5" s="23"/>
      <c r="N5" s="23"/>
      <c r="O5" s="23"/>
      <c r="P5" s="23"/>
      <c r="Q5" s="23"/>
      <c r="R5" s="23"/>
    </row>
    <row r="6" spans="1:18">
      <c r="A6" s="23"/>
      <c r="B6" s="25" t="s">
        <v>21</v>
      </c>
      <c r="C6" s="36">
        <v>2400</v>
      </c>
      <c r="D6" s="23"/>
      <c r="E6" s="23"/>
      <c r="F6" s="23"/>
      <c r="G6" s="23"/>
      <c r="H6" s="23"/>
      <c r="I6" s="23"/>
      <c r="J6" s="23"/>
      <c r="K6" s="23"/>
      <c r="L6" s="23"/>
      <c r="M6" s="23"/>
      <c r="N6" s="23"/>
      <c r="O6" s="23"/>
      <c r="P6" s="23"/>
      <c r="Q6" s="23"/>
      <c r="R6" s="23"/>
    </row>
    <row r="7" spans="1:18">
      <c r="A7" s="23"/>
      <c r="B7" s="25" t="s">
        <v>19</v>
      </c>
      <c r="C7" s="39">
        <v>8.3333333333333329E-2</v>
      </c>
      <c r="D7" s="23"/>
      <c r="E7" s="23"/>
      <c r="F7" s="23"/>
      <c r="G7" s="23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</row>
    <row r="8" spans="1:18">
      <c r="A8" s="23"/>
      <c r="B8" s="25" t="s">
        <v>20</v>
      </c>
      <c r="C8" s="37">
        <v>0.06</v>
      </c>
      <c r="D8" s="23"/>
      <c r="E8" s="23"/>
      <c r="F8" s="23"/>
      <c r="G8" s="23"/>
      <c r="H8" s="23"/>
      <c r="I8" s="23"/>
      <c r="J8" s="23"/>
      <c r="K8" s="23"/>
      <c r="L8" s="23"/>
      <c r="M8" s="23"/>
      <c r="N8" s="23"/>
      <c r="O8" s="23"/>
      <c r="P8" s="23"/>
      <c r="Q8" s="23"/>
      <c r="R8" s="23"/>
    </row>
    <row r="9" spans="1:18">
      <c r="A9" s="23"/>
      <c r="B9" s="25" t="s">
        <v>17</v>
      </c>
      <c r="C9" s="37">
        <v>0.6</v>
      </c>
      <c r="D9" s="23"/>
      <c r="E9" s="23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</row>
    <row r="10" spans="1:18" ht="15" thickBot="1">
      <c r="A10" s="23"/>
      <c r="B10" s="26" t="s">
        <v>15</v>
      </c>
      <c r="C10" s="38">
        <f>IFERROR(IF(C4='--&gt; Additional Info'!A3,C5*C18-C6*C22*C19,IF(C4='--&gt; Additional Info'!A4,C6*C22*C21-C5*C20,"na")),"na")</f>
        <v>148.68375861404502</v>
      </c>
      <c r="D10" s="23"/>
      <c r="E10" s="23"/>
      <c r="F10" s="23"/>
      <c r="G10" s="23"/>
      <c r="H10" s="23"/>
      <c r="I10" s="23"/>
      <c r="J10" s="23"/>
      <c r="K10" s="23"/>
      <c r="L10" s="23"/>
      <c r="M10" s="23"/>
      <c r="N10" s="23"/>
      <c r="O10" s="23"/>
      <c r="P10" s="23"/>
      <c r="Q10" s="23"/>
      <c r="R10" s="23"/>
    </row>
    <row r="11" spans="1:18" ht="15" thickTop="1">
      <c r="A11" s="23"/>
      <c r="B11" s="23"/>
      <c r="C11" s="23"/>
      <c r="D11" s="23"/>
      <c r="E11" s="23"/>
      <c r="F11" s="23"/>
      <c r="G11" s="23"/>
      <c r="H11" s="23"/>
      <c r="I11" s="23"/>
      <c r="J11" s="23"/>
      <c r="K11" s="23"/>
      <c r="L11" s="23"/>
      <c r="M11" s="23"/>
      <c r="N11" s="23"/>
      <c r="O11" s="23"/>
      <c r="P11" s="23"/>
      <c r="Q11" s="23"/>
      <c r="R11" s="23"/>
    </row>
    <row r="12" spans="1:18">
      <c r="A12" s="23"/>
      <c r="B12" s="31" t="s">
        <v>16</v>
      </c>
      <c r="C12" s="30"/>
      <c r="D12" s="23"/>
      <c r="E12" s="23"/>
      <c r="F12" s="23"/>
      <c r="G12" s="23"/>
      <c r="H12" s="23"/>
      <c r="I12" s="23"/>
      <c r="J12" s="23"/>
      <c r="K12" s="23"/>
      <c r="L12" s="23"/>
      <c r="M12" s="23"/>
      <c r="N12" s="23"/>
      <c r="O12" s="23"/>
      <c r="P12" s="23"/>
      <c r="Q12" s="23"/>
      <c r="R12" s="23"/>
    </row>
    <row r="13" spans="1:18" ht="18.75">
      <c r="A13" s="23"/>
      <c r="B13" s="25" t="s">
        <v>25</v>
      </c>
      <c r="C13" s="32">
        <f>IFERROR(LN(C5/C6),"na")</f>
        <v>-1.8079113399905901E-2</v>
      </c>
      <c r="D13" s="23"/>
      <c r="E13" s="23"/>
      <c r="F13" s="23"/>
      <c r="G13" s="23"/>
      <c r="H13" s="23"/>
      <c r="I13" s="23"/>
      <c r="J13" s="23"/>
      <c r="K13" s="23"/>
      <c r="L13" s="23"/>
      <c r="M13" s="23"/>
      <c r="N13" s="23"/>
      <c r="O13" s="23"/>
      <c r="P13" s="23"/>
      <c r="Q13" s="23"/>
      <c r="R13" s="23"/>
    </row>
    <row r="14" spans="1:18" ht="16.5">
      <c r="A14" s="23"/>
      <c r="B14" s="25" t="s">
        <v>26</v>
      </c>
      <c r="C14" s="32">
        <f>(C8+(C9^2)/2)*C7</f>
        <v>1.9999999999999997E-2</v>
      </c>
      <c r="D14" s="23"/>
      <c r="E14" s="23"/>
      <c r="F14" s="23"/>
      <c r="G14" s="23"/>
      <c r="H14" s="23"/>
      <c r="I14" s="23"/>
      <c r="J14" s="23"/>
      <c r="K14" s="23"/>
      <c r="L14" s="23"/>
      <c r="M14" s="23"/>
      <c r="N14" s="23"/>
      <c r="O14" s="23"/>
      <c r="P14" s="23"/>
      <c r="Q14" s="23"/>
      <c r="R14" s="23"/>
    </row>
    <row r="15" spans="1:18">
      <c r="A15" s="23"/>
      <c r="B15" s="25" t="s">
        <v>18</v>
      </c>
      <c r="C15" s="32">
        <f>C9*SQRT(C7)</f>
        <v>0.1732050807568877</v>
      </c>
      <c r="D15" s="23"/>
      <c r="E15" s="23"/>
      <c r="F15" s="23"/>
      <c r="G15" s="23"/>
      <c r="H15" s="23"/>
      <c r="I15" s="23"/>
      <c r="J15" s="23"/>
      <c r="K15" s="23"/>
      <c r="L15" s="23"/>
      <c r="M15" s="23"/>
      <c r="N15" s="23"/>
      <c r="O15" s="23"/>
      <c r="P15" s="23"/>
      <c r="Q15" s="23"/>
      <c r="R15" s="23"/>
    </row>
    <row r="16" spans="1:18" ht="18.75">
      <c r="A16" s="23"/>
      <c r="B16" s="25" t="s">
        <v>23</v>
      </c>
      <c r="C16" s="32">
        <f>IFERROR((C13+C14)/C15,"na")</f>
        <v>1.1090243956470715E-2</v>
      </c>
      <c r="D16" s="23"/>
      <c r="E16" s="23"/>
      <c r="F16" s="23"/>
      <c r="G16" s="23"/>
      <c r="H16" s="23"/>
      <c r="I16" s="23"/>
      <c r="J16" s="23"/>
      <c r="K16" s="23"/>
      <c r="L16" s="23"/>
      <c r="M16" s="23"/>
      <c r="N16" s="23"/>
      <c r="O16" s="23"/>
      <c r="P16" s="23"/>
      <c r="Q16" s="23"/>
      <c r="R16" s="23"/>
    </row>
    <row r="17" spans="1:18" ht="18.75">
      <c r="A17" s="23"/>
      <c r="B17" s="25" t="s">
        <v>24</v>
      </c>
      <c r="C17" s="32">
        <f>IFERROR(C16-C15,"na")</f>
        <v>-0.16211483680041699</v>
      </c>
      <c r="D17" s="23"/>
      <c r="E17" s="23"/>
      <c r="F17" s="23"/>
      <c r="G17" s="23"/>
      <c r="H17" s="23"/>
      <c r="I17" s="23"/>
      <c r="J17" s="23"/>
      <c r="K17" s="23"/>
      <c r="L17" s="23"/>
      <c r="M17" s="23"/>
      <c r="N17" s="23"/>
      <c r="O17" s="23"/>
      <c r="P17" s="23"/>
      <c r="Q17" s="23"/>
      <c r="R17" s="23"/>
    </row>
    <row r="18" spans="1:18" ht="18.75">
      <c r="A18" s="23"/>
      <c r="B18" s="25" t="s">
        <v>27</v>
      </c>
      <c r="C18" s="32">
        <f>IFERROR(_xlfn.NORM.S.DIST(C16,TRUE),"na")</f>
        <v>0.50442427652113286</v>
      </c>
      <c r="D18" s="23"/>
      <c r="E18" s="23"/>
      <c r="F18" s="23"/>
      <c r="G18" s="23"/>
      <c r="H18" s="23"/>
      <c r="I18" s="23"/>
      <c r="J18" s="23"/>
      <c r="K18" s="23"/>
      <c r="L18" s="23"/>
      <c r="M18" s="23"/>
      <c r="N18" s="23"/>
      <c r="O18" s="23"/>
      <c r="P18" s="23"/>
      <c r="Q18" s="23"/>
      <c r="R18" s="23"/>
    </row>
    <row r="19" spans="1:18" ht="18.75">
      <c r="A19" s="23"/>
      <c r="B19" s="25" t="s">
        <v>28</v>
      </c>
      <c r="C19" s="32">
        <f>IFERROR(_xlfn.NORM.S.DIST(C17,TRUE),"na")</f>
        <v>0.43560771133505549</v>
      </c>
      <c r="D19" s="23"/>
      <c r="E19" s="23"/>
      <c r="F19" s="23"/>
      <c r="G19" s="23"/>
      <c r="H19" s="23"/>
      <c r="I19" s="23"/>
      <c r="J19" s="23"/>
      <c r="K19" s="23"/>
      <c r="L19" s="23"/>
      <c r="M19" s="23"/>
      <c r="N19" s="23"/>
      <c r="O19" s="23"/>
      <c r="P19" s="23"/>
      <c r="Q19" s="23"/>
      <c r="R19" s="23"/>
    </row>
    <row r="20" spans="1:18" ht="18.75">
      <c r="A20" s="23"/>
      <c r="B20" s="25" t="s">
        <v>29</v>
      </c>
      <c r="C20" s="32">
        <f>IFERROR(_xlfn.NORM.S.DIST(-C16,TRUE),"na")</f>
        <v>0.49557572347886714</v>
      </c>
      <c r="D20" s="23"/>
      <c r="E20" s="23"/>
      <c r="F20" s="23"/>
      <c r="G20" s="23"/>
      <c r="H20" s="23"/>
      <c r="I20" s="23"/>
      <c r="J20" s="23"/>
      <c r="K20" s="23"/>
      <c r="L20" s="23"/>
      <c r="M20" s="23"/>
      <c r="N20" s="23"/>
      <c r="O20" s="23"/>
      <c r="P20" s="23"/>
      <c r="Q20" s="23"/>
      <c r="R20" s="23"/>
    </row>
    <row r="21" spans="1:18" ht="18.75">
      <c r="A21" s="23"/>
      <c r="B21" s="25" t="s">
        <v>30</v>
      </c>
      <c r="C21" s="32">
        <f>IFERROR(_xlfn.NORM.S.DIST(-C17,TRUE),"na")</f>
        <v>0.56439228866494451</v>
      </c>
      <c r="D21" s="23"/>
      <c r="E21" s="23"/>
      <c r="F21" s="23"/>
      <c r="G21" s="23"/>
      <c r="H21" s="23"/>
      <c r="I21" s="23"/>
      <c r="J21" s="23"/>
      <c r="K21" s="23"/>
      <c r="L21" s="23"/>
      <c r="M21" s="23"/>
      <c r="N21" s="23"/>
      <c r="O21" s="23"/>
      <c r="P21" s="23"/>
      <c r="Q21" s="23"/>
      <c r="R21" s="23"/>
    </row>
    <row r="22" spans="1:18" ht="18.75">
      <c r="A22" s="24"/>
      <c r="B22" s="34" t="s">
        <v>31</v>
      </c>
      <c r="C22" s="33">
        <f>EXP(-C8*C7)</f>
        <v>0.99501247919268232</v>
      </c>
      <c r="D22" s="24"/>
      <c r="E22" s="24"/>
      <c r="F22" s="24"/>
      <c r="G22" s="24"/>
      <c r="H22" s="23"/>
      <c r="I22" s="23"/>
      <c r="J22" s="23"/>
      <c r="K22" s="23"/>
      <c r="L22" s="23"/>
      <c r="M22" s="23"/>
      <c r="N22" s="23"/>
      <c r="O22" s="23"/>
      <c r="P22" s="23"/>
      <c r="Q22" s="23"/>
      <c r="R22" s="23"/>
    </row>
    <row r="23" spans="1:18" ht="15.75">
      <c r="A23" s="24"/>
      <c r="B23" s="23"/>
      <c r="C23" s="24"/>
      <c r="D23" s="24"/>
      <c r="E23" s="24"/>
      <c r="F23" s="24"/>
      <c r="G23" s="24"/>
      <c r="H23" s="23"/>
      <c r="I23" s="23"/>
      <c r="J23" s="23"/>
      <c r="K23" s="23"/>
      <c r="L23" s="23"/>
      <c r="M23" s="23"/>
      <c r="N23" s="23"/>
      <c r="O23" s="23"/>
      <c r="P23" s="23"/>
      <c r="Q23" s="23"/>
      <c r="R23" s="23"/>
    </row>
    <row r="24" spans="1:18" ht="15.75">
      <c r="A24" s="24"/>
      <c r="B24" s="23"/>
      <c r="C24" s="24"/>
      <c r="D24" s="24"/>
      <c r="E24" s="24"/>
      <c r="F24" s="24"/>
      <c r="G24" s="24"/>
      <c r="H24" s="23"/>
      <c r="I24" s="23"/>
      <c r="J24" s="23"/>
      <c r="K24" s="23"/>
      <c r="L24" s="23"/>
      <c r="M24" s="23"/>
      <c r="N24" s="23"/>
      <c r="O24" s="23"/>
      <c r="P24" s="23"/>
      <c r="Q24" s="23"/>
      <c r="R24" s="23"/>
    </row>
    <row r="25" spans="1:18" ht="15.75">
      <c r="A25" s="3"/>
      <c r="B25" s="4" t="s">
        <v>1</v>
      </c>
      <c r="C25" s="3"/>
      <c r="D25" s="3"/>
      <c r="E25" s="3"/>
      <c r="F25" s="3"/>
      <c r="G25" s="3"/>
      <c r="H25" s="2"/>
    </row>
    <row r="26" spans="1:18" ht="15.75">
      <c r="A26" s="3"/>
      <c r="B26" s="3"/>
      <c r="C26" s="3"/>
      <c r="D26" s="3"/>
      <c r="E26" s="3"/>
      <c r="F26" s="3"/>
      <c r="G26" s="3"/>
    </row>
    <row r="27" spans="1:18" ht="15.75">
      <c r="A27" s="3"/>
      <c r="B27" s="3"/>
      <c r="C27" s="3"/>
      <c r="D27" s="3"/>
      <c r="E27" s="3"/>
      <c r="F27" s="3"/>
      <c r="G27" s="3"/>
    </row>
    <row r="28" spans="1:18" ht="15.75">
      <c r="A28" s="3"/>
      <c r="B28" s="3"/>
      <c r="C28" s="3"/>
      <c r="D28" s="3"/>
      <c r="E28" s="3"/>
      <c r="F28" s="3"/>
      <c r="G28" s="3"/>
    </row>
    <row r="29" spans="1:18" ht="15.75">
      <c r="A29" s="3"/>
      <c r="B29" s="3"/>
      <c r="C29" s="3"/>
      <c r="D29" s="3"/>
      <c r="E29" s="3"/>
      <c r="F29" s="3"/>
      <c r="G29" s="3"/>
    </row>
    <row r="30" spans="1:18" ht="15.75">
      <c r="A30" s="3"/>
      <c r="B30" s="3"/>
      <c r="C30" s="3"/>
      <c r="D30" s="3"/>
      <c r="E30" s="3"/>
      <c r="F30" s="3"/>
      <c r="G30" s="3"/>
    </row>
    <row r="31" spans="1:18" ht="15.75">
      <c r="A31" s="3"/>
      <c r="B31" s="3"/>
      <c r="C31" s="3"/>
      <c r="D31" s="3"/>
      <c r="E31" s="3"/>
      <c r="F31" s="3"/>
      <c r="G31" s="3"/>
    </row>
    <row r="32" spans="1:18" ht="15.75">
      <c r="A32" s="3"/>
      <c r="B32" s="3" t="s">
        <v>2</v>
      </c>
      <c r="C32" s="5"/>
      <c r="D32" s="5"/>
      <c r="E32" s="3"/>
      <c r="F32" s="3"/>
      <c r="G32" s="3"/>
    </row>
    <row r="33" spans="2:2" ht="15.75">
      <c r="B33" s="6" t="s">
        <v>3</v>
      </c>
    </row>
  </sheetData>
  <hyperlinks>
    <hyperlink ref="B33" r:id="rId1" xr:uid="{00000000-0004-0000-0000-000000000000}"/>
  </hyperlinks>
  <pageMargins left="0.7" right="0.7" top="0.75" bottom="0.75" header="0.3" footer="0.3"/>
  <pageSetup orientation="portrait" r:id="rId2"/>
  <drawing r:id="rId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8981CADA-8496-43A0-BC8B-B67198BC1043}">
          <x14:formula1>
            <xm:f>'--&gt; Additional Info'!$A$2:$A$4</xm:f>
          </x14:formula1>
          <xm:sqref>C4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66244D-8893-43BA-A3C3-D41E04164532}">
  <dimension ref="A1:A4"/>
  <sheetViews>
    <sheetView showGridLines="0" workbookViewId="0">
      <selection activeCell="D7" sqref="D7"/>
    </sheetView>
  </sheetViews>
  <sheetFormatPr defaultRowHeight="15"/>
  <cols>
    <col min="1" max="1" width="14.42578125" customWidth="1"/>
  </cols>
  <sheetData>
    <row r="1" spans="1:1">
      <c r="A1" s="27" t="s">
        <v>12</v>
      </c>
    </row>
    <row r="2" spans="1:1">
      <c r="A2" s="28"/>
    </row>
    <row r="3" spans="1:1">
      <c r="A3" s="28" t="s">
        <v>13</v>
      </c>
    </row>
    <row r="4" spans="1:1">
      <c r="A4" s="29" t="s">
        <v>14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Cover Page</vt:lpstr>
      <vt:lpstr>Black Scholes Calculator</vt:lpstr>
      <vt:lpstr>--&gt; Additional Info</vt:lpstr>
      <vt:lpstr>'Cover Page'!Print_Area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CFI</dc:creator>
  <cp:lastModifiedBy>Prof. Yogesh Chauhan</cp:lastModifiedBy>
  <dcterms:created xsi:type="dcterms:W3CDTF">2018-03-08T21:19:59Z</dcterms:created>
  <dcterms:modified xsi:type="dcterms:W3CDTF">2020-06-05T09:06:34Z</dcterms:modified>
</cp:coreProperties>
</file>