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j\Desktop\Work October 2019\Home PC\Online Tools\Rosewood\"/>
    </mc:Choice>
  </mc:AlternateContent>
  <xr:revisionPtr revIDLastSave="0" documentId="13_ncr:1_{A07863FB-F8AD-4195-9A36-424BA684189A}" xr6:coauthVersionLast="45" xr6:coauthVersionMax="45" xr10:uidLastSave="{00000000-0000-0000-0000-000000000000}"/>
  <bookViews>
    <workbookView xWindow="-96" yWindow="-96" windowWidth="23232" windowHeight="12552" xr2:uid="{00000000-000D-0000-FFFF-FFFF00000000}"/>
  </bookViews>
  <sheets>
    <sheet name="Copyright" sheetId="8" r:id="rId1"/>
    <sheet name="Exhibit 3" sheetId="2" r:id="rId2"/>
    <sheet name="Exhibit 4" sheetId="3" r:id="rId3"/>
    <sheet name="Exhibit 5" sheetId="4" r:id="rId4"/>
    <sheet name="Exhibit 8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5" i="3" l="1"/>
  <c r="E15" i="3" l="1"/>
  <c r="C15" i="3"/>
  <c r="B15" i="3"/>
  <c r="L15" i="3" l="1"/>
  <c r="B14" i="7"/>
  <c r="C25" i="3"/>
  <c r="D25" i="3"/>
  <c r="E25" i="3" s="1"/>
  <c r="B25" i="3"/>
  <c r="E6" i="3"/>
  <c r="E7" i="3"/>
  <c r="E8" i="3"/>
  <c r="E9" i="3"/>
  <c r="E10" i="3"/>
  <c r="E12" i="3"/>
  <c r="E13" i="3"/>
  <c r="E14" i="3"/>
  <c r="E19" i="3"/>
  <c r="E20" i="3"/>
  <c r="E21" i="3"/>
  <c r="E23" i="3"/>
  <c r="E24" i="3"/>
  <c r="E5" i="3"/>
  <c r="C6" i="2"/>
  <c r="D6" i="2"/>
  <c r="B6" i="2"/>
</calcChain>
</file>

<file path=xl/sharedStrings.xml><?xml version="1.0" encoding="utf-8"?>
<sst xmlns="http://schemas.openxmlformats.org/spreadsheetml/2006/main" count="97" uniqueCount="71">
  <si>
    <t>Exhibit 3 Rosewood’s Operating Profile, 2001-2003</t>
  </si>
  <si>
    <t>Number of hotels (year beginning)</t>
  </si>
  <si>
    <t>Number of hotels added</t>
  </si>
  <si>
    <t>Number of hotels lost</t>
  </si>
  <si>
    <t>Total number of hotels (year end)</t>
  </si>
  <si>
    <t xml:space="preserve">Total number of rooms (year end) </t>
  </si>
  <si>
    <t>Exhibit 4 Rosewod's Competition</t>
  </si>
  <si>
    <t>Selected Luxury Hotel Brands</t>
  </si>
  <si>
    <t>Number of Properties in 1996</t>
  </si>
  <si>
    <t>Number of Properties in 2003</t>
  </si>
  <si>
    <t>Number of Properties Added</t>
  </si>
  <si>
    <t>% Property Growth 1996-2003</t>
  </si>
  <si>
    <t>Corporate Branded Properties</t>
  </si>
  <si>
    <t>Four Seasons</t>
  </si>
  <si>
    <t>Ritz-Carlton</t>
  </si>
  <si>
    <t>Fairmont</t>
  </si>
  <si>
    <t>Park Hyatt</t>
  </si>
  <si>
    <t>Mandarin Oriental</t>
  </si>
  <si>
    <t>St. Regis/Luxury Collection</t>
  </si>
  <si>
    <t>One&amp;Only</t>
  </si>
  <si>
    <t>N/A</t>
  </si>
  <si>
    <t>Regent</t>
  </si>
  <si>
    <t>Peninsula</t>
  </si>
  <si>
    <t>Raffles</t>
  </si>
  <si>
    <t>Average</t>
  </si>
  <si>
    <t>Individually Branded Properties</t>
  </si>
  <si>
    <t>Orient Express</t>
  </si>
  <si>
    <t>Rosewood</t>
  </si>
  <si>
    <t>RockResorts</t>
  </si>
  <si>
    <t>Rocco Forte</t>
  </si>
  <si>
    <t>Auberge</t>
  </si>
  <si>
    <t>Dorchester</t>
  </si>
  <si>
    <t>Exhibit 5  Select Operational Statistics of Rosewood’s Competitors in the Luxury Hotel Segment</t>
  </si>
  <si>
    <t>Rosewood Hotels &amp; Resorts</t>
  </si>
  <si>
    <t>ADR</t>
  </si>
  <si>
    <t>Occupancy</t>
  </si>
  <si>
    <t>RevPAR</t>
  </si>
  <si>
    <t>Number of rooms</t>
  </si>
  <si>
    <t>Four Seasons Hotels</t>
  </si>
  <si>
    <t>Ritz-Carlton (Marriott International)</t>
  </si>
  <si>
    <t>Orient-Express Hotels</t>
  </si>
  <si>
    <t>Exhibit 8 Rosewood's Brand-wide Customer Lifetime Value Spreadsheet Model</t>
  </si>
  <si>
    <t>Without Rosewood Branding (2003)</t>
  </si>
  <si>
    <t xml:space="preserve">With Rosewood Corporate Branding </t>
  </si>
  <si>
    <t>Total number of unique guests</t>
  </si>
  <si>
    <t>Average daily spend</t>
  </si>
  <si>
    <t xml:space="preserve">Number of days average guest stays </t>
  </si>
  <si>
    <t>Average gross margin per room</t>
  </si>
  <si>
    <t>Average number of visits per year per guest</t>
  </si>
  <si>
    <t>Average marketing expense per guest (systemwide)</t>
  </si>
  <si>
    <t>To be calculated</t>
  </si>
  <si>
    <t>Average new guest acquisition expense (systemwide)</t>
  </si>
  <si>
    <t>Total number of repeat guests</t>
  </si>
  <si>
    <t xml:space="preserve">Of which: Total number of multiproperty stay guests </t>
  </si>
  <si>
    <t>Average Guest Retention Rate</t>
  </si>
  <si>
    <t xml:space="preserve">Average Gross Profit per Guest </t>
  </si>
  <si>
    <t>Years</t>
  </si>
  <si>
    <t xml:space="preserve">Gross profit per guest </t>
  </si>
  <si>
    <t>Acquisition expense per new guest</t>
  </si>
  <si>
    <t>Marketing expense per guest</t>
  </si>
  <si>
    <t xml:space="preserve">Net Profit per Guest </t>
  </si>
  <si>
    <t>Retention factor</t>
  </si>
  <si>
    <t>Discount factor</t>
  </si>
  <si>
    <t>Net Present Value (NPV)</t>
  </si>
  <si>
    <t xml:space="preserve"> </t>
  </si>
  <si>
    <t>Copyright © 2007, 2020 Harvard Business School Publishing. To order copies or request permission to reproduce materials, call 1-800-545-7685, write Harvard Business School Publishing, Boston, MA 02163, or go to http://www.hbsp.harvard.edu. No part of this publication may be reproduced, stored in a retrieval system, used in a spreadsheet, or transmitted in any form or by any means—electronic, mechanical, photocopying, recording, or otherwise—without the permission of Harvard Business School Publishing</t>
  </si>
  <si>
    <t>Created 1/8/2020</t>
  </si>
  <si>
    <t>y</t>
  </si>
  <si>
    <t>Courseware 920575</t>
  </si>
  <si>
    <t>Exhibit 4 Rosewood's Competition</t>
  </si>
  <si>
    <t>Rosewood Hotels &amp; Resorts: Branding to Improve Customer Profitability and Lifetime Value Student Spreadsheet Supplement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</si>
</sst>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7" x14ac:knownFonts="1">
    <font>
      <sz val="11"/>
      <color theme="1"/>
      <name val="Calibri"/>
      <family val="2"/>
      <scheme val="minor"/>
    </font>
    <font>
      <b/>
      <u/>
      <sz val="10"/>
      <color theme="1"/>
      <name val="Book Antiqua"/>
      <family val="1"/>
    </font>
    <font>
      <sz val="10"/>
      <color theme="1"/>
      <name val="Book Antiqua"/>
      <family val="1"/>
    </font>
    <font>
      <b/>
      <sz val="10"/>
      <color theme="1"/>
      <name val="Book Antiqua"/>
      <family val="1"/>
    </font>
    <font>
      <b/>
      <u/>
      <sz val="10"/>
      <color theme="0"/>
      <name val="Book Antiqua"/>
      <family val="1"/>
    </font>
    <font>
      <sz val="10"/>
      <color theme="0"/>
      <name val="Book Antiqua"/>
      <family val="1"/>
    </font>
    <font>
      <b/>
      <sz val="10"/>
      <color theme="0"/>
      <name val="Book Antiqu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2" fillId="0" borderId="1" xfId="0" applyFont="1" applyBorder="1"/>
    <xf numFmtId="0" fontId="3" fillId="0" borderId="2" xfId="0" applyFont="1" applyBorder="1"/>
    <xf numFmtId="0" fontId="1" fillId="0" borderId="0" xfId="0" applyFont="1"/>
    <xf numFmtId="0" fontId="3" fillId="0" borderId="0" xfId="0" applyFont="1"/>
    <xf numFmtId="9" fontId="2" fillId="0" borderId="0" xfId="0" applyNumberFormat="1" applyFont="1"/>
    <xf numFmtId="1" fontId="3" fillId="0" borderId="0" xfId="0" applyNumberFormat="1" applyFont="1" applyFill="1"/>
    <xf numFmtId="1" fontId="3" fillId="0" borderId="0" xfId="0" applyNumberFormat="1" applyFont="1"/>
    <xf numFmtId="0" fontId="2" fillId="0" borderId="2" xfId="0" applyFont="1" applyBorder="1"/>
    <xf numFmtId="6" fontId="2" fillId="0" borderId="0" xfId="0" applyNumberFormat="1" applyFont="1"/>
    <xf numFmtId="3" fontId="2" fillId="0" borderId="0" xfId="0" applyNumberFormat="1" applyFont="1"/>
    <xf numFmtId="0" fontId="3" fillId="0" borderId="3" xfId="0" applyFont="1" applyBorder="1"/>
    <xf numFmtId="10" fontId="2" fillId="0" borderId="3" xfId="0" applyNumberFormat="1" applyFont="1" applyBorder="1"/>
    <xf numFmtId="0" fontId="2" fillId="0" borderId="3" xfId="0" applyFont="1" applyBorder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1" fontId="6" fillId="0" borderId="0" xfId="0" applyNumberFormat="1" applyFont="1" applyFill="1"/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3B02D-357F-4842-9D71-E1BB7A388F21}">
  <dimension ref="A1:L7"/>
  <sheetViews>
    <sheetView tabSelected="1" workbookViewId="0">
      <selection sqref="A1:L1"/>
    </sheetView>
  </sheetViews>
  <sheetFormatPr defaultRowHeight="14.4" x14ac:dyDescent="0.55000000000000004"/>
  <sheetData>
    <row r="1" spans="1:12" x14ac:dyDescent="0.55000000000000004">
      <c r="A1" s="22" t="s">
        <v>70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x14ac:dyDescent="0.55000000000000004">
      <c r="A2" s="2" t="s">
        <v>64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55000000000000004">
      <c r="A3" s="2" t="s">
        <v>68</v>
      </c>
      <c r="B3" s="2"/>
      <c r="C3" s="2"/>
      <c r="D3" s="2"/>
      <c r="E3" s="2" t="s">
        <v>67</v>
      </c>
      <c r="F3" s="2"/>
      <c r="G3" s="2"/>
      <c r="H3" s="2"/>
      <c r="I3" s="2"/>
      <c r="J3" s="2"/>
    </row>
    <row r="4" spans="1:12" x14ac:dyDescent="0.55000000000000004">
      <c r="A4" s="2"/>
      <c r="B4" s="2"/>
      <c r="C4" s="2"/>
      <c r="D4" s="2"/>
      <c r="E4" s="2"/>
      <c r="F4" s="2"/>
      <c r="G4" s="2"/>
      <c r="H4" s="2"/>
      <c r="I4" s="2"/>
      <c r="J4" s="2"/>
    </row>
    <row r="5" spans="1:12" ht="72" customHeight="1" x14ac:dyDescent="0.55000000000000004">
      <c r="A5" s="23" t="s">
        <v>65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55000000000000004">
      <c r="A6" s="2"/>
      <c r="B6" s="2"/>
      <c r="C6" s="2"/>
      <c r="D6" s="2"/>
      <c r="E6" s="2"/>
      <c r="F6" s="2"/>
      <c r="G6" s="2"/>
      <c r="H6" s="2"/>
      <c r="I6" s="2"/>
      <c r="J6" s="2"/>
    </row>
    <row r="7" spans="1:12" x14ac:dyDescent="0.55000000000000004">
      <c r="A7" s="2" t="s">
        <v>66</v>
      </c>
      <c r="B7" s="2"/>
      <c r="C7" s="2"/>
      <c r="D7" s="2"/>
      <c r="E7" s="2"/>
      <c r="F7" s="2"/>
      <c r="G7" s="2"/>
      <c r="H7" s="2"/>
      <c r="I7" s="2"/>
      <c r="J7" s="2"/>
    </row>
  </sheetData>
  <mergeCells count="2">
    <mergeCell ref="A5:J5"/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workbookViewId="0">
      <selection sqref="A1:XFD7"/>
    </sheetView>
  </sheetViews>
  <sheetFormatPr defaultRowHeight="14.4" x14ac:dyDescent="0.55000000000000004"/>
  <cols>
    <col min="1" max="1" width="45.1015625" customWidth="1"/>
  </cols>
  <sheetData>
    <row r="1" spans="1:4" x14ac:dyDescent="0.55000000000000004">
      <c r="A1" s="6" t="s">
        <v>0</v>
      </c>
      <c r="B1" s="2"/>
      <c r="C1" s="2"/>
      <c r="D1" s="2"/>
    </row>
    <row r="2" spans="1:4" x14ac:dyDescent="0.55000000000000004">
      <c r="A2" s="2"/>
      <c r="B2" s="2">
        <v>2001</v>
      </c>
      <c r="C2" s="2">
        <v>2002</v>
      </c>
      <c r="D2" s="2">
        <v>2003</v>
      </c>
    </row>
    <row r="3" spans="1:4" x14ac:dyDescent="0.55000000000000004">
      <c r="A3" s="2" t="s">
        <v>1</v>
      </c>
      <c r="B3" s="2">
        <v>11</v>
      </c>
      <c r="C3" s="2">
        <v>13</v>
      </c>
      <c r="D3" s="2">
        <v>13</v>
      </c>
    </row>
    <row r="4" spans="1:4" x14ac:dyDescent="0.55000000000000004">
      <c r="A4" s="2" t="s">
        <v>2</v>
      </c>
      <c r="B4" s="2">
        <v>2</v>
      </c>
      <c r="C4" s="2">
        <v>2</v>
      </c>
      <c r="D4" s="2">
        <v>0</v>
      </c>
    </row>
    <row r="5" spans="1:4" x14ac:dyDescent="0.55000000000000004">
      <c r="A5" s="3" t="s">
        <v>3</v>
      </c>
      <c r="B5" s="3">
        <v>0</v>
      </c>
      <c r="C5" s="3">
        <v>-2</v>
      </c>
      <c r="D5" s="3">
        <v>-1</v>
      </c>
    </row>
    <row r="6" spans="1:4" x14ac:dyDescent="0.55000000000000004">
      <c r="A6" s="2" t="s">
        <v>4</v>
      </c>
      <c r="B6" s="2">
        <f>SUM(B3,B4,B5)</f>
        <v>13</v>
      </c>
      <c r="C6" s="2">
        <f t="shared" ref="C6:D6" si="0">SUM(C3,C4,C5)</f>
        <v>13</v>
      </c>
      <c r="D6" s="2">
        <f t="shared" si="0"/>
        <v>12</v>
      </c>
    </row>
    <row r="7" spans="1:4" x14ac:dyDescent="0.55000000000000004">
      <c r="A7" s="2" t="s">
        <v>5</v>
      </c>
      <c r="B7" s="2">
        <v>1859</v>
      </c>
      <c r="C7" s="2">
        <v>1714</v>
      </c>
      <c r="D7" s="2">
        <v>1513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5"/>
  <sheetViews>
    <sheetView topLeftCell="B1" workbookViewId="0">
      <selection activeCell="H25" sqref="H25"/>
    </sheetView>
  </sheetViews>
  <sheetFormatPr defaultRowHeight="14.4" x14ac:dyDescent="0.55000000000000004"/>
  <cols>
    <col min="1" max="1" width="29.1015625" customWidth="1"/>
    <col min="2" max="5" width="15.578125" customWidth="1"/>
  </cols>
  <sheetData>
    <row r="1" spans="1:12" s="2" customFormat="1" ht="12.9" x14ac:dyDescent="0.5">
      <c r="A1" s="2" t="s">
        <v>6</v>
      </c>
      <c r="B1" s="22" t="s">
        <v>69</v>
      </c>
      <c r="C1" s="22"/>
    </row>
    <row r="2" spans="1:12" s="2" customFormat="1" ht="12.9" x14ac:dyDescent="0.5"/>
    <row r="3" spans="1:12" s="4" customFormat="1" ht="25.2" customHeight="1" x14ac:dyDescent="0.45">
      <c r="A3" s="4" t="s">
        <v>7</v>
      </c>
      <c r="B3" s="20" t="s">
        <v>8</v>
      </c>
      <c r="C3" s="20" t="s">
        <v>9</v>
      </c>
      <c r="D3" s="20" t="s">
        <v>10</v>
      </c>
      <c r="E3" s="20" t="s">
        <v>11</v>
      </c>
    </row>
    <row r="4" spans="1:12" s="6" customFormat="1" ht="12.6" x14ac:dyDescent="0.45">
      <c r="A4" s="5" t="s">
        <v>12</v>
      </c>
    </row>
    <row r="5" spans="1:12" s="2" customFormat="1" ht="12.9" x14ac:dyDescent="0.5">
      <c r="A5" s="2" t="s">
        <v>13</v>
      </c>
      <c r="B5" s="2">
        <v>38</v>
      </c>
      <c r="C5" s="2">
        <v>58</v>
      </c>
      <c r="D5" s="2">
        <v>20</v>
      </c>
      <c r="E5" s="7">
        <f>D5/B5</f>
        <v>0.52631578947368418</v>
      </c>
    </row>
    <row r="6" spans="1:12" s="2" customFormat="1" ht="12.9" x14ac:dyDescent="0.5">
      <c r="A6" s="2" t="s">
        <v>14</v>
      </c>
      <c r="B6" s="2">
        <v>30</v>
      </c>
      <c r="C6" s="2">
        <v>52</v>
      </c>
      <c r="D6" s="2">
        <v>22</v>
      </c>
      <c r="E6" s="7">
        <f t="shared" ref="E6:E25" si="0">D6/B6</f>
        <v>0.73333333333333328</v>
      </c>
    </row>
    <row r="7" spans="1:12" s="2" customFormat="1" ht="12.9" x14ac:dyDescent="0.5">
      <c r="A7" s="2" t="s">
        <v>15</v>
      </c>
      <c r="B7" s="2">
        <v>25</v>
      </c>
      <c r="C7" s="2">
        <v>46</v>
      </c>
      <c r="D7" s="2">
        <v>21</v>
      </c>
      <c r="E7" s="7">
        <f t="shared" si="0"/>
        <v>0.84</v>
      </c>
    </row>
    <row r="8" spans="1:12" s="2" customFormat="1" ht="12.9" x14ac:dyDescent="0.5">
      <c r="A8" s="2" t="s">
        <v>16</v>
      </c>
      <c r="B8" s="2">
        <v>13</v>
      </c>
      <c r="C8" s="2">
        <v>21</v>
      </c>
      <c r="D8" s="2">
        <v>8</v>
      </c>
      <c r="E8" s="7">
        <f t="shared" si="0"/>
        <v>0.61538461538461542</v>
      </c>
    </row>
    <row r="9" spans="1:12" s="2" customFormat="1" ht="12.9" x14ac:dyDescent="0.5">
      <c r="A9" s="2" t="s">
        <v>17</v>
      </c>
      <c r="B9" s="2">
        <v>9</v>
      </c>
      <c r="C9" s="2">
        <v>19</v>
      </c>
      <c r="D9" s="2">
        <v>10</v>
      </c>
      <c r="E9" s="7">
        <f t="shared" si="0"/>
        <v>1.1111111111111112</v>
      </c>
    </row>
    <row r="10" spans="1:12" s="2" customFormat="1" ht="12.9" x14ac:dyDescent="0.5">
      <c r="A10" s="2" t="s">
        <v>18</v>
      </c>
      <c r="B10" s="2">
        <v>5</v>
      </c>
      <c r="C10" s="2">
        <v>9</v>
      </c>
      <c r="D10" s="2">
        <v>4</v>
      </c>
      <c r="E10" s="7">
        <f t="shared" si="0"/>
        <v>0.8</v>
      </c>
    </row>
    <row r="11" spans="1:12" s="2" customFormat="1" ht="12.9" x14ac:dyDescent="0.5">
      <c r="A11" s="2" t="s">
        <v>19</v>
      </c>
      <c r="B11" s="2">
        <v>0</v>
      </c>
      <c r="C11" s="2">
        <v>9</v>
      </c>
      <c r="D11" s="2">
        <v>9</v>
      </c>
      <c r="E11" s="7" t="s">
        <v>20</v>
      </c>
    </row>
    <row r="12" spans="1:12" s="2" customFormat="1" ht="12.9" x14ac:dyDescent="0.5">
      <c r="A12" s="2" t="s">
        <v>21</v>
      </c>
      <c r="B12" s="2">
        <v>6</v>
      </c>
      <c r="C12" s="2">
        <v>9</v>
      </c>
      <c r="D12" s="2">
        <v>3</v>
      </c>
      <c r="E12" s="7">
        <f t="shared" si="0"/>
        <v>0.5</v>
      </c>
    </row>
    <row r="13" spans="1:12" s="2" customFormat="1" ht="12.9" x14ac:dyDescent="0.5">
      <c r="A13" s="2" t="s">
        <v>22</v>
      </c>
      <c r="B13" s="2">
        <v>5</v>
      </c>
      <c r="C13" s="2">
        <v>7</v>
      </c>
      <c r="D13" s="2">
        <v>2</v>
      </c>
      <c r="E13" s="7">
        <f t="shared" si="0"/>
        <v>0.4</v>
      </c>
    </row>
    <row r="14" spans="1:12" s="2" customFormat="1" ht="12.9" x14ac:dyDescent="0.5">
      <c r="A14" s="2" t="s">
        <v>23</v>
      </c>
      <c r="B14" s="2">
        <v>1</v>
      </c>
      <c r="C14" s="2">
        <v>5</v>
      </c>
      <c r="D14" s="2">
        <v>4</v>
      </c>
      <c r="E14" s="7">
        <f t="shared" si="0"/>
        <v>4</v>
      </c>
      <c r="G14" s="16" t="s">
        <v>64</v>
      </c>
      <c r="H14" s="17"/>
      <c r="I14" s="17"/>
      <c r="J14" s="16" t="s">
        <v>64</v>
      </c>
      <c r="K14" s="17"/>
      <c r="L14" s="17"/>
    </row>
    <row r="15" spans="1:12" s="6" customFormat="1" ht="12.9" x14ac:dyDescent="0.5">
      <c r="A15" s="6" t="s">
        <v>24</v>
      </c>
      <c r="B15" s="8">
        <f>AVERAGE(B5:B14)</f>
        <v>13.2</v>
      </c>
      <c r="C15" s="8">
        <f>AVERAGE(C5:C14)</f>
        <v>23.5</v>
      </c>
      <c r="D15" s="8">
        <f>11</f>
        <v>11</v>
      </c>
      <c r="E15" s="7">
        <f>11/13</f>
        <v>0.84615384615384615</v>
      </c>
      <c r="G15" s="18" t="s">
        <v>64</v>
      </c>
      <c r="H15" s="18" t="s">
        <v>64</v>
      </c>
      <c r="I15" s="18" t="s">
        <v>64</v>
      </c>
      <c r="J15" s="19" t="s">
        <v>64</v>
      </c>
      <c r="K15" s="19" t="s">
        <v>64</v>
      </c>
      <c r="L15" s="19" t="str">
        <f t="shared" ref="L15" si="1">I15</f>
        <v xml:space="preserve"> </v>
      </c>
    </row>
    <row r="16" spans="1:12" s="2" customFormat="1" ht="12.9" x14ac:dyDescent="0.5">
      <c r="E16" s="7"/>
    </row>
    <row r="17" spans="1:5" s="2" customFormat="1" ht="12.9" x14ac:dyDescent="0.5">
      <c r="E17" s="7"/>
    </row>
    <row r="18" spans="1:5" s="6" customFormat="1" ht="12.9" x14ac:dyDescent="0.5">
      <c r="A18" s="5" t="s">
        <v>25</v>
      </c>
      <c r="E18" s="7"/>
    </row>
    <row r="19" spans="1:5" s="2" customFormat="1" ht="12.9" x14ac:dyDescent="0.5">
      <c r="A19" s="2" t="s">
        <v>26</v>
      </c>
      <c r="B19" s="2">
        <v>13</v>
      </c>
      <c r="C19" s="2">
        <v>25</v>
      </c>
      <c r="D19" s="2">
        <v>12</v>
      </c>
      <c r="E19" s="7">
        <f t="shared" si="0"/>
        <v>0.92307692307692313</v>
      </c>
    </row>
    <row r="20" spans="1:5" s="2" customFormat="1" ht="12.9" x14ac:dyDescent="0.5">
      <c r="A20" s="2" t="s">
        <v>27</v>
      </c>
      <c r="B20" s="2">
        <v>6</v>
      </c>
      <c r="C20" s="2">
        <v>12</v>
      </c>
      <c r="D20" s="2">
        <v>6</v>
      </c>
      <c r="E20" s="7">
        <f t="shared" si="0"/>
        <v>1</v>
      </c>
    </row>
    <row r="21" spans="1:5" s="2" customFormat="1" ht="12.9" x14ac:dyDescent="0.5">
      <c r="A21" s="2" t="s">
        <v>28</v>
      </c>
      <c r="B21" s="2">
        <v>6</v>
      </c>
      <c r="C21" s="2">
        <v>10</v>
      </c>
      <c r="D21" s="2">
        <v>4</v>
      </c>
      <c r="E21" s="7">
        <f t="shared" si="0"/>
        <v>0.66666666666666663</v>
      </c>
    </row>
    <row r="22" spans="1:5" s="2" customFormat="1" ht="12.9" x14ac:dyDescent="0.5">
      <c r="A22" s="2" t="s">
        <v>29</v>
      </c>
      <c r="B22" s="2">
        <v>0</v>
      </c>
      <c r="C22" s="2">
        <v>8</v>
      </c>
      <c r="D22" s="2">
        <v>8</v>
      </c>
      <c r="E22" s="7" t="s">
        <v>20</v>
      </c>
    </row>
    <row r="23" spans="1:5" s="2" customFormat="1" ht="12.9" x14ac:dyDescent="0.5">
      <c r="A23" s="2" t="s">
        <v>30</v>
      </c>
      <c r="B23" s="2">
        <v>1</v>
      </c>
      <c r="C23" s="2">
        <v>5</v>
      </c>
      <c r="D23" s="2">
        <v>4</v>
      </c>
      <c r="E23" s="7">
        <f t="shared" si="0"/>
        <v>4</v>
      </c>
    </row>
    <row r="24" spans="1:5" s="2" customFormat="1" ht="12.9" x14ac:dyDescent="0.5">
      <c r="A24" s="2" t="s">
        <v>31</v>
      </c>
      <c r="B24" s="2">
        <v>2</v>
      </c>
      <c r="C24" s="2">
        <v>4</v>
      </c>
      <c r="D24" s="2">
        <v>2</v>
      </c>
      <c r="E24" s="7">
        <f t="shared" si="0"/>
        <v>1</v>
      </c>
    </row>
    <row r="25" spans="1:5" s="6" customFormat="1" ht="12.9" x14ac:dyDescent="0.5">
      <c r="A25" s="6" t="s">
        <v>24</v>
      </c>
      <c r="B25" s="9">
        <f>AVERAGE(B19:B24)</f>
        <v>4.666666666666667</v>
      </c>
      <c r="C25" s="9">
        <f t="shared" ref="C25:D25" si="2">AVERAGE(C19:C24)</f>
        <v>10.666666666666666</v>
      </c>
      <c r="D25" s="9">
        <f t="shared" si="2"/>
        <v>6</v>
      </c>
      <c r="E25" s="7">
        <f t="shared" si="0"/>
        <v>1.2857142857142856</v>
      </c>
    </row>
  </sheetData>
  <mergeCells count="1">
    <mergeCell ref="B1:C1"/>
  </mergeCells>
  <pageMargins left="0.7" right="0.7" top="0.75" bottom="0.75" header="0.3" footer="0.3"/>
  <pageSetup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6"/>
  <sheetViews>
    <sheetView workbookViewId="0">
      <selection sqref="A1:G1"/>
    </sheetView>
  </sheetViews>
  <sheetFormatPr defaultRowHeight="14.4" x14ac:dyDescent="0.55000000000000004"/>
  <cols>
    <col min="1" max="1" width="32.734375" customWidth="1"/>
  </cols>
  <sheetData>
    <row r="1" spans="1:7" s="1" customFormat="1" ht="12.6" customHeight="1" x14ac:dyDescent="0.5">
      <c r="A1" s="24" t="s">
        <v>32</v>
      </c>
      <c r="B1" s="24"/>
      <c r="C1" s="24"/>
      <c r="D1" s="24"/>
      <c r="E1" s="24"/>
      <c r="F1" s="24"/>
      <c r="G1" s="24"/>
    </row>
    <row r="2" spans="1:7" s="1" customFormat="1" ht="12.6" customHeight="1" x14ac:dyDescent="0.5">
      <c r="A2" s="21"/>
      <c r="B2" s="21"/>
      <c r="C2" s="21"/>
      <c r="D2" s="21"/>
      <c r="E2" s="21"/>
      <c r="F2" s="21"/>
      <c r="G2" s="21"/>
    </row>
    <row r="3" spans="1:7" s="10" customFormat="1" ht="12.9" x14ac:dyDescent="0.5">
      <c r="B3" s="4">
        <v>2001</v>
      </c>
      <c r="C3" s="4">
        <v>2002</v>
      </c>
      <c r="D3" s="4">
        <v>2003</v>
      </c>
    </row>
    <row r="4" spans="1:7" s="6" customFormat="1" ht="12.6" x14ac:dyDescent="0.45">
      <c r="A4" s="6" t="s">
        <v>33</v>
      </c>
    </row>
    <row r="5" spans="1:7" s="2" customFormat="1" ht="12.9" x14ac:dyDescent="0.5">
      <c r="A5" s="2" t="s">
        <v>34</v>
      </c>
      <c r="B5" s="11">
        <v>344</v>
      </c>
      <c r="C5" s="11">
        <v>334</v>
      </c>
      <c r="D5" s="11">
        <v>351</v>
      </c>
    </row>
    <row r="6" spans="1:7" s="2" customFormat="1" ht="12.9" x14ac:dyDescent="0.5">
      <c r="A6" s="2" t="s">
        <v>35</v>
      </c>
      <c r="B6" s="7">
        <v>0.56999999999999995</v>
      </c>
      <c r="C6" s="7">
        <v>0.61</v>
      </c>
      <c r="D6" s="7">
        <v>0.62</v>
      </c>
    </row>
    <row r="7" spans="1:7" s="2" customFormat="1" ht="12.9" x14ac:dyDescent="0.5">
      <c r="A7" s="2" t="s">
        <v>36</v>
      </c>
      <c r="B7" s="11">
        <v>197</v>
      </c>
      <c r="C7" s="11">
        <v>204</v>
      </c>
      <c r="D7" s="11">
        <v>217</v>
      </c>
    </row>
    <row r="8" spans="1:7" s="2" customFormat="1" ht="12.9" x14ac:dyDescent="0.5">
      <c r="A8" s="2" t="s">
        <v>37</v>
      </c>
      <c r="B8" s="12">
        <v>1859</v>
      </c>
      <c r="C8" s="12">
        <v>1714</v>
      </c>
      <c r="D8" s="12">
        <v>1513</v>
      </c>
    </row>
    <row r="9" spans="1:7" s="2" customFormat="1" ht="12.9" x14ac:dyDescent="0.5"/>
    <row r="10" spans="1:7" s="6" customFormat="1" ht="12.6" x14ac:dyDescent="0.45">
      <c r="A10" s="6" t="s">
        <v>38</v>
      </c>
    </row>
    <row r="11" spans="1:7" s="2" customFormat="1" ht="12.9" x14ac:dyDescent="0.5">
      <c r="A11" s="2" t="s">
        <v>34</v>
      </c>
      <c r="B11" s="11">
        <v>287</v>
      </c>
      <c r="C11" s="11">
        <v>289</v>
      </c>
      <c r="D11" s="11">
        <v>299</v>
      </c>
    </row>
    <row r="12" spans="1:7" s="2" customFormat="1" ht="12.9" x14ac:dyDescent="0.5">
      <c r="A12" s="2" t="s">
        <v>35</v>
      </c>
      <c r="B12" s="7">
        <v>0.65</v>
      </c>
      <c r="C12" s="7">
        <v>0.65</v>
      </c>
      <c r="D12" s="7">
        <v>0.62</v>
      </c>
    </row>
    <row r="13" spans="1:7" s="2" customFormat="1" ht="12.9" x14ac:dyDescent="0.5">
      <c r="A13" s="2" t="s">
        <v>36</v>
      </c>
      <c r="B13" s="11">
        <v>187</v>
      </c>
      <c r="C13" s="11">
        <v>187</v>
      </c>
      <c r="D13" s="11">
        <v>185</v>
      </c>
    </row>
    <row r="14" spans="1:7" s="2" customFormat="1" ht="12.9" x14ac:dyDescent="0.5">
      <c r="A14" s="2" t="s">
        <v>37</v>
      </c>
      <c r="B14" s="12">
        <v>14598</v>
      </c>
      <c r="C14" s="12">
        <v>15433</v>
      </c>
      <c r="D14" s="12">
        <v>15726</v>
      </c>
    </row>
    <row r="15" spans="1:7" s="2" customFormat="1" ht="12.9" x14ac:dyDescent="0.5"/>
    <row r="16" spans="1:7" s="6" customFormat="1" ht="12.6" x14ac:dyDescent="0.45">
      <c r="A16" s="6" t="s">
        <v>39</v>
      </c>
    </row>
    <row r="17" spans="1:4" s="2" customFormat="1" ht="12.9" x14ac:dyDescent="0.5">
      <c r="A17" s="2" t="s">
        <v>34</v>
      </c>
      <c r="B17" s="11">
        <v>250</v>
      </c>
      <c r="C17" s="11">
        <v>233</v>
      </c>
      <c r="D17" s="11">
        <v>231</v>
      </c>
    </row>
    <row r="18" spans="1:4" s="2" customFormat="1" ht="12.9" x14ac:dyDescent="0.5">
      <c r="A18" s="2" t="s">
        <v>35</v>
      </c>
      <c r="B18" s="7">
        <v>0.67</v>
      </c>
      <c r="C18" s="7">
        <v>0.66</v>
      </c>
      <c r="D18" s="7">
        <v>0.66</v>
      </c>
    </row>
    <row r="19" spans="1:4" s="2" customFormat="1" ht="12.9" x14ac:dyDescent="0.5">
      <c r="A19" s="2" t="s">
        <v>36</v>
      </c>
      <c r="B19" s="11">
        <v>167</v>
      </c>
      <c r="C19" s="11">
        <v>154</v>
      </c>
      <c r="D19" s="11">
        <v>152</v>
      </c>
    </row>
    <row r="20" spans="1:4" s="2" customFormat="1" ht="12.9" x14ac:dyDescent="0.5">
      <c r="A20" s="2" t="s">
        <v>37</v>
      </c>
      <c r="B20" s="12">
        <v>14826</v>
      </c>
      <c r="C20" s="12">
        <v>16566</v>
      </c>
      <c r="D20" s="12">
        <v>18347</v>
      </c>
    </row>
    <row r="21" spans="1:4" s="2" customFormat="1" ht="12.9" x14ac:dyDescent="0.5"/>
    <row r="22" spans="1:4" s="6" customFormat="1" ht="12.6" x14ac:dyDescent="0.45">
      <c r="A22" s="6" t="s">
        <v>40</v>
      </c>
    </row>
    <row r="23" spans="1:4" s="2" customFormat="1" ht="12.9" x14ac:dyDescent="0.5">
      <c r="A23" s="2" t="s">
        <v>34</v>
      </c>
      <c r="B23" s="11">
        <v>276</v>
      </c>
      <c r="C23" s="11">
        <v>286</v>
      </c>
      <c r="D23" s="11">
        <v>340</v>
      </c>
    </row>
    <row r="24" spans="1:4" s="2" customFormat="1" ht="12.9" x14ac:dyDescent="0.5">
      <c r="A24" s="2" t="s">
        <v>35</v>
      </c>
      <c r="B24" s="7">
        <v>0.63</v>
      </c>
      <c r="C24" s="7">
        <v>0.59</v>
      </c>
      <c r="D24" s="7">
        <v>0.54</v>
      </c>
    </row>
    <row r="25" spans="1:4" s="2" customFormat="1" ht="12.9" x14ac:dyDescent="0.5">
      <c r="A25" s="2" t="s">
        <v>36</v>
      </c>
      <c r="B25" s="11">
        <v>173</v>
      </c>
      <c r="C25" s="11">
        <v>168</v>
      </c>
      <c r="D25" s="11">
        <v>184</v>
      </c>
    </row>
    <row r="26" spans="1:4" s="2" customFormat="1" ht="12.9" x14ac:dyDescent="0.5">
      <c r="A26" s="2" t="s">
        <v>37</v>
      </c>
      <c r="B26" s="12">
        <v>1914</v>
      </c>
      <c r="C26" s="12">
        <v>2104</v>
      </c>
      <c r="D26" s="12">
        <v>2177</v>
      </c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5"/>
  <sheetViews>
    <sheetView workbookViewId="0">
      <selection activeCell="A26" sqref="A26"/>
    </sheetView>
  </sheetViews>
  <sheetFormatPr defaultRowHeight="14.4" x14ac:dyDescent="0.55000000000000004"/>
  <cols>
    <col min="1" max="1" width="43.734375" customWidth="1"/>
    <col min="2" max="2" width="29.83984375" customWidth="1"/>
    <col min="3" max="3" width="30.1015625" customWidth="1"/>
  </cols>
  <sheetData>
    <row r="1" spans="1:8" s="2" customFormat="1" ht="12.9" x14ac:dyDescent="0.5">
      <c r="A1" s="25" t="s">
        <v>41</v>
      </c>
      <c r="B1" s="25"/>
      <c r="C1" s="25"/>
    </row>
    <row r="2" spans="1:8" s="2" customFormat="1" ht="12.9" x14ac:dyDescent="0.5"/>
    <row r="3" spans="1:8" s="2" customFormat="1" ht="12.9" x14ac:dyDescent="0.5">
      <c r="A3" s="4"/>
      <c r="B3" s="4" t="s">
        <v>42</v>
      </c>
      <c r="C3" s="4" t="s">
        <v>43</v>
      </c>
      <c r="D3" s="10"/>
      <c r="E3" s="10"/>
      <c r="F3" s="10"/>
      <c r="G3" s="10"/>
      <c r="H3" s="10"/>
    </row>
    <row r="4" spans="1:8" s="2" customFormat="1" ht="12.9" x14ac:dyDescent="0.5">
      <c r="A4" s="2" t="s">
        <v>44</v>
      </c>
      <c r="B4" s="12">
        <v>115000</v>
      </c>
      <c r="C4" s="12">
        <v>115000</v>
      </c>
    </row>
    <row r="5" spans="1:8" s="2" customFormat="1" ht="12.9" x14ac:dyDescent="0.5">
      <c r="A5" s="2" t="s">
        <v>45</v>
      </c>
      <c r="B5" s="11">
        <v>750</v>
      </c>
      <c r="C5" s="11">
        <v>750</v>
      </c>
    </row>
    <row r="6" spans="1:8" s="2" customFormat="1" ht="12.9" x14ac:dyDescent="0.5">
      <c r="A6" s="2" t="s">
        <v>46</v>
      </c>
      <c r="B6" s="2">
        <v>2</v>
      </c>
      <c r="C6" s="2">
        <v>2</v>
      </c>
    </row>
    <row r="7" spans="1:8" s="2" customFormat="1" ht="12.9" x14ac:dyDescent="0.5">
      <c r="A7" s="2" t="s">
        <v>47</v>
      </c>
      <c r="B7" s="7">
        <v>0.32</v>
      </c>
      <c r="C7" s="7">
        <v>0.32</v>
      </c>
    </row>
    <row r="8" spans="1:8" s="2" customFormat="1" ht="12.9" x14ac:dyDescent="0.5">
      <c r="A8" s="2" t="s">
        <v>48</v>
      </c>
      <c r="B8" s="2">
        <v>1.2</v>
      </c>
      <c r="C8" s="2">
        <v>1.3</v>
      </c>
    </row>
    <row r="9" spans="1:8" s="2" customFormat="1" ht="12.9" x14ac:dyDescent="0.5">
      <c r="A9" s="2" t="s">
        <v>49</v>
      </c>
      <c r="B9" s="11">
        <v>130</v>
      </c>
      <c r="C9" s="2" t="s">
        <v>50</v>
      </c>
    </row>
    <row r="10" spans="1:8" s="2" customFormat="1" ht="12.9" x14ac:dyDescent="0.5">
      <c r="A10" s="2" t="s">
        <v>51</v>
      </c>
      <c r="B10" s="11">
        <v>150</v>
      </c>
      <c r="C10" s="11">
        <v>150</v>
      </c>
    </row>
    <row r="11" spans="1:8" s="2" customFormat="1" ht="12.9" x14ac:dyDescent="0.5">
      <c r="A11" s="2" t="s">
        <v>52</v>
      </c>
      <c r="B11" s="12">
        <v>19169</v>
      </c>
      <c r="C11" s="2" t="s">
        <v>50</v>
      </c>
    </row>
    <row r="12" spans="1:8" s="2" customFormat="1" ht="12.9" x14ac:dyDescent="0.5">
      <c r="A12" s="2" t="s">
        <v>53</v>
      </c>
      <c r="B12" s="12">
        <v>5750</v>
      </c>
      <c r="C12" s="2" t="s">
        <v>50</v>
      </c>
    </row>
    <row r="13" spans="1:8" s="2" customFormat="1" ht="12.9" x14ac:dyDescent="0.5"/>
    <row r="14" spans="1:8" s="2" customFormat="1" ht="12.9" x14ac:dyDescent="0.5">
      <c r="A14" s="13" t="s">
        <v>54</v>
      </c>
      <c r="B14" s="14">
        <f>B11/B4</f>
        <v>0.16668695652173912</v>
      </c>
      <c r="C14" s="15" t="s">
        <v>50</v>
      </c>
      <c r="D14" s="15"/>
      <c r="E14" s="15"/>
      <c r="F14" s="15"/>
      <c r="G14" s="15"/>
      <c r="H14" s="15"/>
    </row>
    <row r="15" spans="1:8" s="2" customFormat="1" ht="12.9" x14ac:dyDescent="0.5">
      <c r="A15" s="4" t="s">
        <v>55</v>
      </c>
      <c r="B15" s="10" t="s">
        <v>50</v>
      </c>
      <c r="C15" s="10" t="s">
        <v>50</v>
      </c>
      <c r="D15" s="10"/>
      <c r="E15" s="10"/>
      <c r="F15" s="10"/>
      <c r="G15" s="10"/>
      <c r="H15" s="10"/>
    </row>
    <row r="16" spans="1:8" s="2" customFormat="1" ht="12.9" x14ac:dyDescent="0.5"/>
    <row r="17" spans="1:8" s="2" customFormat="1" ht="12.9" x14ac:dyDescent="0.5">
      <c r="A17" s="10" t="s">
        <v>56</v>
      </c>
      <c r="B17" s="10">
        <v>0</v>
      </c>
      <c r="C17" s="10">
        <v>1</v>
      </c>
      <c r="D17" s="10">
        <v>2</v>
      </c>
      <c r="E17" s="10">
        <v>3</v>
      </c>
      <c r="F17" s="10">
        <v>4</v>
      </c>
      <c r="G17" s="10">
        <v>5</v>
      </c>
      <c r="H17" s="10">
        <v>6</v>
      </c>
    </row>
    <row r="18" spans="1:8" s="2" customFormat="1" ht="12.9" x14ac:dyDescent="0.5">
      <c r="A18" s="2" t="s">
        <v>57</v>
      </c>
    </row>
    <row r="19" spans="1:8" s="2" customFormat="1" ht="12.9" x14ac:dyDescent="0.5">
      <c r="A19" s="2" t="s">
        <v>58</v>
      </c>
    </row>
    <row r="20" spans="1:8" s="2" customFormat="1" ht="12.9" x14ac:dyDescent="0.5">
      <c r="A20" s="2" t="s">
        <v>59</v>
      </c>
    </row>
    <row r="21" spans="1:8" s="2" customFormat="1" ht="12.9" x14ac:dyDescent="0.5">
      <c r="A21" s="4" t="s">
        <v>60</v>
      </c>
      <c r="B21" s="10"/>
      <c r="C21" s="10"/>
      <c r="D21" s="10"/>
      <c r="E21" s="10"/>
      <c r="F21" s="10"/>
      <c r="G21" s="10"/>
      <c r="H21" s="10"/>
    </row>
    <row r="22" spans="1:8" s="2" customFormat="1" ht="12.9" x14ac:dyDescent="0.5"/>
    <row r="23" spans="1:8" s="2" customFormat="1" ht="12.9" x14ac:dyDescent="0.5">
      <c r="A23" s="2" t="s">
        <v>61</v>
      </c>
    </row>
    <row r="24" spans="1:8" s="2" customFormat="1" ht="12.9" x14ac:dyDescent="0.5">
      <c r="A24" s="2" t="s">
        <v>62</v>
      </c>
    </row>
    <row r="25" spans="1:8" s="2" customFormat="1" ht="12.9" x14ac:dyDescent="0.5">
      <c r="A25" s="4" t="s">
        <v>63</v>
      </c>
      <c r="B25" s="10"/>
      <c r="C25" s="10"/>
      <c r="D25" s="10"/>
      <c r="E25" s="10"/>
      <c r="F25" s="10"/>
      <c r="G25" s="10"/>
      <c r="H25" s="10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Copyright</vt:lpstr>
      <vt:lpstr>Exhibit 3</vt:lpstr>
      <vt:lpstr>Exhibit 4</vt:lpstr>
      <vt:lpstr>Exhibit 5</vt:lpstr>
      <vt:lpstr>Exhibit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johnj</cp:lastModifiedBy>
  <cp:revision/>
  <dcterms:created xsi:type="dcterms:W3CDTF">2019-07-12T17:23:18Z</dcterms:created>
  <dcterms:modified xsi:type="dcterms:W3CDTF">2020-01-02T14:17:55Z</dcterms:modified>
  <cp:category/>
  <cp:contentStatus/>
</cp:coreProperties>
</file>